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22065" yWindow="240" windowWidth="19440" windowHeight="11640" tabRatio="875" activeTab="1"/>
  </bookViews>
  <sheets>
    <sheet name="Stundsatz" sheetId="1" r:id="rId1"/>
    <sheet name="Stunden-Aufwand insgesamt" sheetId="3" r:id="rId2"/>
    <sheet name="1-12" sheetId="35" r:id="rId3"/>
    <sheet name="2-12" sheetId="36" r:id="rId4"/>
    <sheet name="3-12" sheetId="37" r:id="rId5"/>
    <sheet name="4-12" sheetId="38" r:id="rId6"/>
    <sheet name="5-12" sheetId="39" r:id="rId7"/>
    <sheet name="6-12" sheetId="40" r:id="rId8"/>
    <sheet name="7-12" sheetId="41" r:id="rId9"/>
    <sheet name="8-12" sheetId="42" r:id="rId10"/>
    <sheet name="9-12" sheetId="43" r:id="rId11"/>
    <sheet name="10-12" sheetId="46" r:id="rId12"/>
    <sheet name="11-12" sheetId="45" r:id="rId13"/>
    <sheet name="12-12" sheetId="44" r:id="rId14"/>
  </sheets>
  <definedNames>
    <definedName name="_xlnm.Print_Area" localSheetId="2">'1-12'!$B$1:$W$36</definedName>
    <definedName name="_xlnm.Print_Area" localSheetId="13">'12-12'!$A$1:$W$36</definedName>
    <definedName name="_xlnm.Print_Area" localSheetId="3">'2-12'!$A$1:$W$36</definedName>
    <definedName name="_xlnm.Print_Area" localSheetId="4">'3-12'!$A$1:$W$36</definedName>
    <definedName name="_xlnm.Print_Area" localSheetId="5">'4-12'!$A$1:$W$36</definedName>
    <definedName name="_xlnm.Print_Area" localSheetId="6">'5-12'!$A$1:$W$36</definedName>
    <definedName name="_xlnm.Print_Area" localSheetId="7">'6-12'!$A$1:$W$36</definedName>
    <definedName name="_xlnm.Print_Area" localSheetId="1">'Stunden-Aufwand insgesamt'!$A$1:$M$53</definedName>
    <definedName name="_xlnm.Print_Area" localSheetId="0">Stundsatz!$A$1:$F$20</definedName>
    <definedName name="_xlnm.Print_Titles" localSheetId="2">'1-12'!$1:$2</definedName>
    <definedName name="_xlnm.Print_Titles" localSheetId="3">'2-12'!$1:$2</definedName>
    <definedName name="_xlnm.Print_Titles" localSheetId="4">'3-12'!$1:$2</definedName>
    <definedName name="_xlnm.Print_Titles" localSheetId="5">'4-12'!$1:$2</definedName>
    <definedName name="_xlnm.Print_Titles" localSheetId="6">'5-12'!$1:$2</definedName>
    <definedName name="_xlnm.Print_Titles" localSheetId="7">'6-12'!$1:$2</definedName>
    <definedName name="_xlnm.Print_Titles" localSheetId="1">'Stunden-Aufwand insgesamt'!$1:$2</definedName>
    <definedName name="_xlnm.Print_Titles" localSheetId="0">Stundsatz!$1:$2</definedName>
    <definedName name="Linavo">'3-12'!$K$4</definedName>
    <definedName name="Z_EA2B34E0_BA92_11D6_B327_00E07D8321A8_.wvu.PrintArea" localSheetId="2" hidden="1">'1-12'!$B$1:$W$35</definedName>
    <definedName name="Z_EA2B34E0_BA92_11D6_B327_00E07D8321A8_.wvu.PrintArea" localSheetId="3" hidden="1">'2-12'!$A$1:$L$35</definedName>
    <definedName name="Z_EA2B34E0_BA92_11D6_B327_00E07D8321A8_.wvu.PrintArea" localSheetId="4" hidden="1">'3-12'!$A$1:$L$35</definedName>
    <definedName name="Z_EA2B34E0_BA92_11D6_B327_00E07D8321A8_.wvu.PrintArea" localSheetId="5" hidden="1">'4-12'!$A$1:$L$35</definedName>
    <definedName name="Z_EA2B34E0_BA92_11D6_B327_00E07D8321A8_.wvu.PrintArea" localSheetId="6" hidden="1">'5-12'!$A$1:$L$35</definedName>
    <definedName name="Z_EA2B34E0_BA92_11D6_B327_00E07D8321A8_.wvu.PrintArea" localSheetId="7" hidden="1">'6-12'!$A$1:$L$35</definedName>
    <definedName name="Z_EA2B34E0_BA92_11D6_B327_00E07D8321A8_.wvu.PrintArea" localSheetId="1" hidden="1">'Stunden-Aufwand insgesamt'!$A$1:$I$21</definedName>
    <definedName name="Z_EA2B34E0_BA92_11D6_B327_00E07D8321A8_.wvu.PrintArea" localSheetId="0" hidden="1">Stundsatz!$A$1:$E$14</definedName>
    <definedName name="Z_EA2B34E0_BA92_11D6_B327_00E07D8321A8_.wvu.PrintTitles" localSheetId="2" hidden="1">'1-12'!$1:$2</definedName>
    <definedName name="Z_EA2B34E0_BA92_11D6_B327_00E07D8321A8_.wvu.PrintTitles" localSheetId="3" hidden="1">'2-12'!$1:$2</definedName>
    <definedName name="Z_EA2B34E0_BA92_11D6_B327_00E07D8321A8_.wvu.PrintTitles" localSheetId="4" hidden="1">'3-12'!$1:$2</definedName>
    <definedName name="Z_EA2B34E0_BA92_11D6_B327_00E07D8321A8_.wvu.PrintTitles" localSheetId="5" hidden="1">'4-12'!$1:$2</definedName>
    <definedName name="Z_EA2B34E0_BA92_11D6_B327_00E07D8321A8_.wvu.PrintTitles" localSheetId="6" hidden="1">'5-12'!$1:$2</definedName>
    <definedName name="Z_EA2B34E0_BA92_11D6_B327_00E07D8321A8_.wvu.PrintTitles" localSheetId="7" hidden="1">'6-12'!$1:$2</definedName>
    <definedName name="Z_EA2B34E0_BA92_11D6_B327_00E07D8321A8_.wvu.PrintTitles" localSheetId="1" hidden="1">'Stunden-Aufwand insgesamt'!$1:$2</definedName>
    <definedName name="Z_EA2B34E0_BA92_11D6_B327_00E07D8321A8_.wvu.PrintTitles" localSheetId="0" hidden="1">Stundsatz!$1:$2</definedName>
  </definedNames>
  <calcPr calcId="125725"/>
  <customWorkbookViews>
    <customWorkbookView name="dsn - Persönliche Ansicht" guid="{EA2B34E0-BA92-11D6-B327-00E07D8321A8}" mergeInterval="0" personalView="1" maximized="1" windowWidth="1020" windowHeight="606" activeSheetId="2" showComments="commIndAndComment"/>
  </customWorkbookViews>
</workbook>
</file>

<file path=xl/calcChain.xml><?xml version="1.0" encoding="utf-8"?>
<calcChain xmlns="http://schemas.openxmlformats.org/spreadsheetml/2006/main">
  <c r="B10" i="44"/>
  <c r="B11"/>
  <c r="B12"/>
  <c r="B13"/>
  <c r="B14"/>
  <c r="B15"/>
  <c r="B16"/>
  <c r="B17"/>
  <c r="B18"/>
  <c r="B19"/>
  <c r="B20"/>
  <c r="B22"/>
  <c r="B23"/>
  <c r="B24"/>
  <c r="B25"/>
  <c r="B26"/>
  <c r="B27"/>
  <c r="B28"/>
  <c r="B29"/>
  <c r="B30"/>
  <c r="B31"/>
  <c r="B32"/>
  <c r="B33"/>
  <c r="B34"/>
  <c r="B35"/>
  <c r="B14" i="46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5"/>
  <c r="B6"/>
  <c r="B7"/>
  <c r="B8"/>
  <c r="B9"/>
  <c r="B10"/>
  <c r="B11"/>
  <c r="B12"/>
  <c r="K28" i="42"/>
  <c r="K29"/>
  <c r="B32" i="39"/>
  <c r="B33"/>
  <c r="B34"/>
  <c r="R36"/>
  <c r="E33" i="36"/>
  <c r="F33"/>
  <c r="G33"/>
  <c r="H33" s="1"/>
  <c r="V4" i="35"/>
  <c r="I33" i="36" l="1"/>
  <c r="J33" s="1"/>
  <c r="M13" i="3" l="1"/>
  <c r="S4" i="44"/>
  <c r="T4"/>
  <c r="U4"/>
  <c r="V4"/>
  <c r="S4" i="45"/>
  <c r="T4"/>
  <c r="U4"/>
  <c r="V4"/>
  <c r="R4" i="46"/>
  <c r="S4"/>
  <c r="T4"/>
  <c r="U4"/>
  <c r="V4"/>
  <c r="R4" i="43"/>
  <c r="S4"/>
  <c r="T4"/>
  <c r="U4"/>
  <c r="V4"/>
  <c r="S4" i="42"/>
  <c r="T4"/>
  <c r="U4"/>
  <c r="V4"/>
  <c r="Q4" i="41"/>
  <c r="R4"/>
  <c r="S4"/>
  <c r="T4"/>
  <c r="U4"/>
  <c r="V4"/>
  <c r="R4" i="40"/>
  <c r="S4"/>
  <c r="T4"/>
  <c r="U4"/>
  <c r="V4"/>
  <c r="R4" i="39"/>
  <c r="S4"/>
  <c r="T4"/>
  <c r="U4"/>
  <c r="V4"/>
  <c r="S4" i="38"/>
  <c r="T4"/>
  <c r="U4"/>
  <c r="V4"/>
  <c r="Q4" i="37"/>
  <c r="R4"/>
  <c r="S4"/>
  <c r="T4"/>
  <c r="U4"/>
  <c r="V4"/>
  <c r="U36" i="35"/>
  <c r="L6" i="3" s="1"/>
  <c r="U36" i="36"/>
  <c r="L7" i="3" s="1"/>
  <c r="Q4" i="36"/>
  <c r="R4"/>
  <c r="S4"/>
  <c r="T4"/>
  <c r="U4"/>
  <c r="V4"/>
  <c r="P4" i="35"/>
  <c r="Q4"/>
  <c r="R4"/>
  <c r="S4"/>
  <c r="T4"/>
  <c r="U4"/>
  <c r="F35" i="39" l="1"/>
  <c r="G35" s="1"/>
  <c r="E35"/>
  <c r="F34"/>
  <c r="G34" s="1"/>
  <c r="I34" s="1"/>
  <c r="E34"/>
  <c r="F33"/>
  <c r="G33" s="1"/>
  <c r="I33" s="1"/>
  <c r="E33"/>
  <c r="F32"/>
  <c r="G32" s="1"/>
  <c r="I32" s="1"/>
  <c r="E32"/>
  <c r="F31"/>
  <c r="G31" s="1"/>
  <c r="I31" s="1"/>
  <c r="E31"/>
  <c r="F30"/>
  <c r="G30" s="1"/>
  <c r="I30" s="1"/>
  <c r="E30"/>
  <c r="F29"/>
  <c r="G29" s="1"/>
  <c r="I29" s="1"/>
  <c r="E29"/>
  <c r="F28"/>
  <c r="G28" s="1"/>
  <c r="I28" s="1"/>
  <c r="E28"/>
  <c r="F27"/>
  <c r="G27" s="1"/>
  <c r="I27" s="1"/>
  <c r="E27"/>
  <c r="F26"/>
  <c r="G26" s="1"/>
  <c r="I26" s="1"/>
  <c r="E26"/>
  <c r="F25"/>
  <c r="G25" s="1"/>
  <c r="I25" s="1"/>
  <c r="E25"/>
  <c r="F24"/>
  <c r="G24" s="1"/>
  <c r="I24" s="1"/>
  <c r="E24"/>
  <c r="F23"/>
  <c r="G23" s="1"/>
  <c r="I23" s="1"/>
  <c r="E23"/>
  <c r="F22"/>
  <c r="G22" s="1"/>
  <c r="I22" s="1"/>
  <c r="E22"/>
  <c r="F21"/>
  <c r="G21" s="1"/>
  <c r="I21" s="1"/>
  <c r="E21"/>
  <c r="F20"/>
  <c r="G20" s="1"/>
  <c r="I20" s="1"/>
  <c r="E20"/>
  <c r="F19"/>
  <c r="G19" s="1"/>
  <c r="I19" s="1"/>
  <c r="E19"/>
  <c r="F18"/>
  <c r="G18" s="1"/>
  <c r="I18" s="1"/>
  <c r="E18"/>
  <c r="F17"/>
  <c r="G17" s="1"/>
  <c r="I17" s="1"/>
  <c r="E17"/>
  <c r="F16"/>
  <c r="G16" s="1"/>
  <c r="I16" s="1"/>
  <c r="E16"/>
  <c r="F15"/>
  <c r="G15" s="1"/>
  <c r="I15" s="1"/>
  <c r="E15"/>
  <c r="F14"/>
  <c r="G14" s="1"/>
  <c r="I14" s="1"/>
  <c r="E14"/>
  <c r="F13"/>
  <c r="G13" s="1"/>
  <c r="I13" s="1"/>
  <c r="E13"/>
  <c r="F12"/>
  <c r="G12" s="1"/>
  <c r="I12" s="1"/>
  <c r="E12"/>
  <c r="F11"/>
  <c r="G11" s="1"/>
  <c r="I11" s="1"/>
  <c r="E11"/>
  <c r="F10"/>
  <c r="G10" s="1"/>
  <c r="I10" s="1"/>
  <c r="E10"/>
  <c r="F9"/>
  <c r="G9" s="1"/>
  <c r="I9" s="1"/>
  <c r="E9"/>
  <c r="F8"/>
  <c r="G8" s="1"/>
  <c r="I8" s="1"/>
  <c r="E8"/>
  <c r="F7"/>
  <c r="G7" s="1"/>
  <c r="I7" s="1"/>
  <c r="E7"/>
  <c r="F6"/>
  <c r="G6" s="1"/>
  <c r="I6" s="1"/>
  <c r="E6"/>
  <c r="K5"/>
  <c r="F5"/>
  <c r="G5" s="1"/>
  <c r="I5" s="1"/>
  <c r="E5"/>
  <c r="F34" i="38"/>
  <c r="G34" s="1"/>
  <c r="E34"/>
  <c r="F33"/>
  <c r="G33" s="1"/>
  <c r="I33" s="1"/>
  <c r="E33"/>
  <c r="F32"/>
  <c r="G32" s="1"/>
  <c r="I32" s="1"/>
  <c r="E32"/>
  <c r="F31"/>
  <c r="G31" s="1"/>
  <c r="I31" s="1"/>
  <c r="E31"/>
  <c r="F30"/>
  <c r="G30" s="1"/>
  <c r="I30" s="1"/>
  <c r="E30"/>
  <c r="F29"/>
  <c r="G29" s="1"/>
  <c r="I29" s="1"/>
  <c r="E29"/>
  <c r="F28"/>
  <c r="G28" s="1"/>
  <c r="I28" s="1"/>
  <c r="E28"/>
  <c r="F27"/>
  <c r="G27" s="1"/>
  <c r="I27" s="1"/>
  <c r="E27"/>
  <c r="F26"/>
  <c r="G26" s="1"/>
  <c r="I26" s="1"/>
  <c r="E26"/>
  <c r="G25"/>
  <c r="I25" s="1"/>
  <c r="F25"/>
  <c r="E25"/>
  <c r="J25" s="1"/>
  <c r="F24"/>
  <c r="G24" s="1"/>
  <c r="I24" s="1"/>
  <c r="E24"/>
  <c r="F23"/>
  <c r="G23" s="1"/>
  <c r="I23" s="1"/>
  <c r="E23"/>
  <c r="F22"/>
  <c r="G22" s="1"/>
  <c r="I22" s="1"/>
  <c r="E22"/>
  <c r="F21"/>
  <c r="G21" s="1"/>
  <c r="I21" s="1"/>
  <c r="E21"/>
  <c r="F20"/>
  <c r="G20" s="1"/>
  <c r="I20" s="1"/>
  <c r="E20"/>
  <c r="F19"/>
  <c r="G19" s="1"/>
  <c r="E19"/>
  <c r="F18"/>
  <c r="G18" s="1"/>
  <c r="I18" s="1"/>
  <c r="E18"/>
  <c r="F17"/>
  <c r="G17" s="1"/>
  <c r="E17"/>
  <c r="F16"/>
  <c r="G16" s="1"/>
  <c r="E16"/>
  <c r="F15"/>
  <c r="G15" s="1"/>
  <c r="E15"/>
  <c r="F14"/>
  <c r="G14" s="1"/>
  <c r="E14"/>
  <c r="F13"/>
  <c r="G13" s="1"/>
  <c r="E13"/>
  <c r="F12"/>
  <c r="G12" s="1"/>
  <c r="E12"/>
  <c r="F11"/>
  <c r="G11" s="1"/>
  <c r="E11"/>
  <c r="F10"/>
  <c r="G10" s="1"/>
  <c r="E10"/>
  <c r="F9"/>
  <c r="G9" s="1"/>
  <c r="E9"/>
  <c r="F8"/>
  <c r="G8" s="1"/>
  <c r="E8"/>
  <c r="F7"/>
  <c r="G7" s="1"/>
  <c r="E7"/>
  <c r="F6"/>
  <c r="G6" s="1"/>
  <c r="E6"/>
  <c r="F5"/>
  <c r="G5" s="1"/>
  <c r="E5"/>
  <c r="F35" i="37"/>
  <c r="G35" s="1"/>
  <c r="E35"/>
  <c r="F34"/>
  <c r="G34" s="1"/>
  <c r="I34" s="1"/>
  <c r="E34"/>
  <c r="G33"/>
  <c r="I33" s="1"/>
  <c r="F33"/>
  <c r="E33"/>
  <c r="J33" s="1"/>
  <c r="F32"/>
  <c r="G32" s="1"/>
  <c r="I32" s="1"/>
  <c r="E32"/>
  <c r="F31"/>
  <c r="G31" s="1"/>
  <c r="I31" s="1"/>
  <c r="E31"/>
  <c r="F30"/>
  <c r="G30" s="1"/>
  <c r="I30" s="1"/>
  <c r="E30"/>
  <c r="F29"/>
  <c r="G29" s="1"/>
  <c r="I29" s="1"/>
  <c r="E29"/>
  <c r="F28"/>
  <c r="G28" s="1"/>
  <c r="I28" s="1"/>
  <c r="E28"/>
  <c r="F27"/>
  <c r="G27" s="1"/>
  <c r="I27" s="1"/>
  <c r="E27"/>
  <c r="F26"/>
  <c r="G26" s="1"/>
  <c r="I26" s="1"/>
  <c r="E26"/>
  <c r="F25"/>
  <c r="G25" s="1"/>
  <c r="I25" s="1"/>
  <c r="E25"/>
  <c r="F24"/>
  <c r="G24" s="1"/>
  <c r="I24" s="1"/>
  <c r="E24"/>
  <c r="F23"/>
  <c r="G23" s="1"/>
  <c r="I23" s="1"/>
  <c r="E23"/>
  <c r="F22"/>
  <c r="G22" s="1"/>
  <c r="I22" s="1"/>
  <c r="E22"/>
  <c r="F21"/>
  <c r="G21" s="1"/>
  <c r="I21" s="1"/>
  <c r="E21"/>
  <c r="F20"/>
  <c r="G20" s="1"/>
  <c r="I20" s="1"/>
  <c r="E20"/>
  <c r="F19"/>
  <c r="G19" s="1"/>
  <c r="I19" s="1"/>
  <c r="E19"/>
  <c r="F18"/>
  <c r="G18" s="1"/>
  <c r="I18" s="1"/>
  <c r="E18"/>
  <c r="F17"/>
  <c r="G17" s="1"/>
  <c r="I17" s="1"/>
  <c r="E17"/>
  <c r="F16"/>
  <c r="G16" s="1"/>
  <c r="I16" s="1"/>
  <c r="E16"/>
  <c r="G15"/>
  <c r="I15" s="1"/>
  <c r="F15"/>
  <c r="E15"/>
  <c r="J15" s="1"/>
  <c r="F14"/>
  <c r="G14" s="1"/>
  <c r="I14" s="1"/>
  <c r="E14"/>
  <c r="F13"/>
  <c r="G13" s="1"/>
  <c r="I13" s="1"/>
  <c r="E13"/>
  <c r="F12"/>
  <c r="G12" s="1"/>
  <c r="I12" s="1"/>
  <c r="E12"/>
  <c r="F11"/>
  <c r="G11" s="1"/>
  <c r="I11" s="1"/>
  <c r="E11"/>
  <c r="F10"/>
  <c r="G10" s="1"/>
  <c r="I10" s="1"/>
  <c r="E10"/>
  <c r="F9"/>
  <c r="G9" s="1"/>
  <c r="I9" s="1"/>
  <c r="E9"/>
  <c r="F8"/>
  <c r="G8" s="1"/>
  <c r="H8" s="1"/>
  <c r="E8"/>
  <c r="F7"/>
  <c r="G7" s="1"/>
  <c r="I7" s="1"/>
  <c r="E7"/>
  <c r="F6"/>
  <c r="G6" s="1"/>
  <c r="I6" s="1"/>
  <c r="E6"/>
  <c r="F5"/>
  <c r="G5" s="1"/>
  <c r="H5" s="1"/>
  <c r="E5"/>
  <c r="V36" i="44"/>
  <c r="M19" i="3" s="1"/>
  <c r="T36" i="44"/>
  <c r="K19" i="3" s="1"/>
  <c r="V36" i="45"/>
  <c r="M18" i="3" s="1"/>
  <c r="V36" i="46"/>
  <c r="M17" i="3" s="1"/>
  <c r="T36" i="46"/>
  <c r="K17" i="3" s="1"/>
  <c r="V36" i="43"/>
  <c r="M16" i="3" s="1"/>
  <c r="T36" i="43"/>
  <c r="K16" i="3" s="1"/>
  <c r="V36" i="42"/>
  <c r="M15" i="3" s="1"/>
  <c r="T36" i="42"/>
  <c r="K15" i="3" s="1"/>
  <c r="V36" i="41"/>
  <c r="V36" i="40"/>
  <c r="M12" i="3" s="1"/>
  <c r="T36" i="40"/>
  <c r="K12" i="3" s="1"/>
  <c r="V36" i="39"/>
  <c r="M11" i="3" s="1"/>
  <c r="T36" i="39"/>
  <c r="K11" i="3" s="1"/>
  <c r="V36" i="38"/>
  <c r="M10" i="3" s="1"/>
  <c r="T36" i="38"/>
  <c r="K10" i="3" s="1"/>
  <c r="V36" i="37"/>
  <c r="M8" i="3" s="1"/>
  <c r="T36" i="37"/>
  <c r="K8" i="3" s="1"/>
  <c r="V36" i="36"/>
  <c r="M7" i="3" s="1"/>
  <c r="T36" i="36"/>
  <c r="K7" i="3" s="1"/>
  <c r="T36" i="35"/>
  <c r="K6" i="3" s="1"/>
  <c r="V36" i="35"/>
  <c r="M6" i="3" s="1"/>
  <c r="J17" i="39" l="1"/>
  <c r="J34"/>
  <c r="J12"/>
  <c r="J10" i="37"/>
  <c r="J13" i="39"/>
  <c r="J29"/>
  <c r="M14" i="3"/>
  <c r="J18" i="38"/>
  <c r="J9" i="37"/>
  <c r="J11"/>
  <c r="J21"/>
  <c r="M9" i="3"/>
  <c r="J9" i="39"/>
  <c r="J15"/>
  <c r="J18"/>
  <c r="J19"/>
  <c r="J20"/>
  <c r="J24"/>
  <c r="J31"/>
  <c r="J5"/>
  <c r="J7"/>
  <c r="J11"/>
  <c r="J22"/>
  <c r="J23" i="38"/>
  <c r="J7" i="37"/>
  <c r="J13"/>
  <c r="J19"/>
  <c r="J23"/>
  <c r="J24"/>
  <c r="J25"/>
  <c r="J26"/>
  <c r="J29"/>
  <c r="M20" i="3"/>
  <c r="J6" i="39"/>
  <c r="J8"/>
  <c r="J10"/>
  <c r="J14"/>
  <c r="J16"/>
  <c r="J21"/>
  <c r="J23"/>
  <c r="J25"/>
  <c r="J26"/>
  <c r="J27"/>
  <c r="J30"/>
  <c r="J32"/>
  <c r="J33"/>
  <c r="J28"/>
  <c r="J31" i="38"/>
  <c r="J33"/>
  <c r="J20"/>
  <c r="J21"/>
  <c r="J22"/>
  <c r="J24"/>
  <c r="J26"/>
  <c r="J27"/>
  <c r="J28"/>
  <c r="J29"/>
  <c r="J30"/>
  <c r="J32"/>
  <c r="J6" i="37"/>
  <c r="J12"/>
  <c r="J14"/>
  <c r="J16"/>
  <c r="J17"/>
  <c r="J18"/>
  <c r="J20"/>
  <c r="J22"/>
  <c r="J27"/>
  <c r="J28"/>
  <c r="J30"/>
  <c r="J31"/>
  <c r="J32"/>
  <c r="J34"/>
  <c r="K9" i="3"/>
  <c r="I35" i="39"/>
  <c r="J35" s="1"/>
  <c r="H3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5" i="38"/>
  <c r="I5"/>
  <c r="J5" s="1"/>
  <c r="H6"/>
  <c r="I6"/>
  <c r="J6" s="1"/>
  <c r="H7"/>
  <c r="I7"/>
  <c r="J7" s="1"/>
  <c r="H8"/>
  <c r="I8"/>
  <c r="J8" s="1"/>
  <c r="H9"/>
  <c r="I9"/>
  <c r="J9" s="1"/>
  <c r="H10"/>
  <c r="I10"/>
  <c r="J10" s="1"/>
  <c r="H11"/>
  <c r="I11"/>
  <c r="J11" s="1"/>
  <c r="H12"/>
  <c r="I12"/>
  <c r="J12" s="1"/>
  <c r="H13"/>
  <c r="I13"/>
  <c r="J13" s="1"/>
  <c r="H14"/>
  <c r="I14"/>
  <c r="J14" s="1"/>
  <c r="H15"/>
  <c r="I15"/>
  <c r="J15" s="1"/>
  <c r="H16"/>
  <c r="I16"/>
  <c r="J16" s="1"/>
  <c r="H17"/>
  <c r="I17"/>
  <c r="J17" s="1"/>
  <c r="H19"/>
  <c r="I19"/>
  <c r="J19" s="1"/>
  <c r="I34"/>
  <c r="J34" s="1"/>
  <c r="H34"/>
  <c r="H18"/>
  <c r="H20"/>
  <c r="H21"/>
  <c r="H22"/>
  <c r="H23"/>
  <c r="H24"/>
  <c r="H25"/>
  <c r="H26"/>
  <c r="H27"/>
  <c r="H28"/>
  <c r="H29"/>
  <c r="H30"/>
  <c r="H31"/>
  <c r="H32"/>
  <c r="H33"/>
  <c r="I35" i="37"/>
  <c r="H35"/>
  <c r="J35"/>
  <c r="I5"/>
  <c r="J5" s="1"/>
  <c r="I8"/>
  <c r="J8" s="1"/>
  <c r="H6"/>
  <c r="H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D13" i="3"/>
  <c r="E13"/>
  <c r="F13"/>
  <c r="G13"/>
  <c r="H13"/>
  <c r="I13"/>
  <c r="J13"/>
  <c r="M4" i="44"/>
  <c r="N4"/>
  <c r="O4"/>
  <c r="P4"/>
  <c r="Q4"/>
  <c r="R4"/>
  <c r="L4"/>
  <c r="M4" i="45"/>
  <c r="N4"/>
  <c r="O4"/>
  <c r="P4"/>
  <c r="Q4"/>
  <c r="R4"/>
  <c r="L4"/>
  <c r="M4" i="46"/>
  <c r="N4"/>
  <c r="O4"/>
  <c r="P4"/>
  <c r="Q4"/>
  <c r="L4"/>
  <c r="M4" i="43"/>
  <c r="N4"/>
  <c r="O4"/>
  <c r="P4"/>
  <c r="Q4"/>
  <c r="L4"/>
  <c r="M4" i="42"/>
  <c r="N4"/>
  <c r="O4"/>
  <c r="P4"/>
  <c r="Q4"/>
  <c r="R4"/>
  <c r="L4"/>
  <c r="M4" i="41"/>
  <c r="N4"/>
  <c r="O4"/>
  <c r="P4"/>
  <c r="L4"/>
  <c r="M4" i="40"/>
  <c r="N4"/>
  <c r="O4"/>
  <c r="P4"/>
  <c r="Q4"/>
  <c r="L4"/>
  <c r="M4" i="39"/>
  <c r="N4"/>
  <c r="O4"/>
  <c r="P4"/>
  <c r="Q4"/>
  <c r="L4"/>
  <c r="M4" i="38"/>
  <c r="N4"/>
  <c r="O4"/>
  <c r="P4"/>
  <c r="Q4"/>
  <c r="R4"/>
  <c r="L4"/>
  <c r="M4" i="37"/>
  <c r="N4"/>
  <c r="O4"/>
  <c r="P4"/>
  <c r="L4"/>
  <c r="M4" i="36"/>
  <c r="N4"/>
  <c r="O4"/>
  <c r="P4"/>
  <c r="L4"/>
  <c r="M4" i="35"/>
  <c r="N4"/>
  <c r="O4"/>
  <c r="L4"/>
  <c r="H35" i="3"/>
  <c r="I35"/>
  <c r="J35"/>
  <c r="G35"/>
  <c r="E6" i="35"/>
  <c r="F6"/>
  <c r="G6"/>
  <c r="I6" s="1"/>
  <c r="J6" s="1"/>
  <c r="A12" i="44"/>
  <c r="A31"/>
  <c r="A32"/>
  <c r="A33"/>
  <c r="A34"/>
  <c r="A6" i="46"/>
  <c r="A8"/>
  <c r="A9"/>
  <c r="A27" i="43"/>
  <c r="B27" s="1"/>
  <c r="A28"/>
  <c r="A29"/>
  <c r="B29" s="1"/>
  <c r="A30"/>
  <c r="A31"/>
  <c r="A32"/>
  <c r="A33"/>
  <c r="B33" s="1"/>
  <c r="A34"/>
  <c r="K34" s="1"/>
  <c r="A6" i="38"/>
  <c r="B6" s="1"/>
  <c r="K6" s="1"/>
  <c r="A7"/>
  <c r="A8"/>
  <c r="B8" s="1"/>
  <c r="A30" i="36"/>
  <c r="B30" s="1"/>
  <c r="K30" s="1"/>
  <c r="A31"/>
  <c r="B31" s="1"/>
  <c r="A32"/>
  <c r="B32" s="1"/>
  <c r="A33"/>
  <c r="E7" i="35"/>
  <c r="F7"/>
  <c r="G7"/>
  <c r="A7"/>
  <c r="B7" s="1"/>
  <c r="E5"/>
  <c r="F5"/>
  <c r="G5"/>
  <c r="I5" s="1"/>
  <c r="J5" s="1"/>
  <c r="A5"/>
  <c r="K5" s="1"/>
  <c r="C32" i="3"/>
  <c r="C2"/>
  <c r="L2" i="44" s="1"/>
  <c r="E35" i="35"/>
  <c r="F35"/>
  <c r="G35" s="1"/>
  <c r="A35"/>
  <c r="B35" s="1"/>
  <c r="E34"/>
  <c r="F34"/>
  <c r="G34" s="1"/>
  <c r="A34"/>
  <c r="B34" s="1"/>
  <c r="E33"/>
  <c r="F33"/>
  <c r="G33"/>
  <c r="I33" s="1"/>
  <c r="J33" s="1"/>
  <c r="A33"/>
  <c r="A32"/>
  <c r="B32" s="1"/>
  <c r="E32"/>
  <c r="F32"/>
  <c r="G32" s="1"/>
  <c r="A31"/>
  <c r="B31" s="1"/>
  <c r="E31"/>
  <c r="F31"/>
  <c r="G31" s="1"/>
  <c r="E30"/>
  <c r="F30"/>
  <c r="G30" s="1"/>
  <c r="A30"/>
  <c r="B30" s="1"/>
  <c r="E29"/>
  <c r="F29"/>
  <c r="G29" s="1"/>
  <c r="A29"/>
  <c r="B29" s="1"/>
  <c r="E28"/>
  <c r="F28"/>
  <c r="G28" s="1"/>
  <c r="A28"/>
  <c r="B28" s="1"/>
  <c r="E27"/>
  <c r="F27"/>
  <c r="G27" s="1"/>
  <c r="A27"/>
  <c r="B27" s="1"/>
  <c r="E26"/>
  <c r="F26"/>
  <c r="G26" s="1"/>
  <c r="A26"/>
  <c r="A25"/>
  <c r="B25" s="1"/>
  <c r="E25"/>
  <c r="F25"/>
  <c r="G25" s="1"/>
  <c r="A24"/>
  <c r="B24" s="1"/>
  <c r="E24"/>
  <c r="F24"/>
  <c r="G24" s="1"/>
  <c r="E23"/>
  <c r="F23"/>
  <c r="G23" s="1"/>
  <c r="A23"/>
  <c r="B23" s="1"/>
  <c r="E22"/>
  <c r="F22"/>
  <c r="G22" s="1"/>
  <c r="A22"/>
  <c r="B22" s="1"/>
  <c r="E21"/>
  <c r="F21"/>
  <c r="G21" s="1"/>
  <c r="A21"/>
  <c r="B21" s="1"/>
  <c r="E20"/>
  <c r="F20"/>
  <c r="G20" s="1"/>
  <c r="A20"/>
  <c r="B20" s="1"/>
  <c r="E19"/>
  <c r="F19"/>
  <c r="G19" s="1"/>
  <c r="A19"/>
  <c r="A18"/>
  <c r="B18" s="1"/>
  <c r="E18"/>
  <c r="F18"/>
  <c r="G18" s="1"/>
  <c r="A17"/>
  <c r="B17" s="1"/>
  <c r="E17"/>
  <c r="F17"/>
  <c r="G17" s="1"/>
  <c r="E16"/>
  <c r="F16"/>
  <c r="G16" s="1"/>
  <c r="A16"/>
  <c r="B16"/>
  <c r="E15"/>
  <c r="F15"/>
  <c r="G15" s="1"/>
  <c r="A15"/>
  <c r="B15" s="1"/>
  <c r="E14"/>
  <c r="F14"/>
  <c r="G14" s="1"/>
  <c r="A14"/>
  <c r="B14" s="1"/>
  <c r="E13"/>
  <c r="F13"/>
  <c r="G13" s="1"/>
  <c r="A13"/>
  <c r="B13" s="1"/>
  <c r="E12"/>
  <c r="F12"/>
  <c r="G12" s="1"/>
  <c r="A12"/>
  <c r="B12" s="1"/>
  <c r="A11"/>
  <c r="B11" s="1"/>
  <c r="E11"/>
  <c r="F11"/>
  <c r="G11" s="1"/>
  <c r="A10"/>
  <c r="B10" s="1"/>
  <c r="E10"/>
  <c r="F10"/>
  <c r="G10" s="1"/>
  <c r="E9"/>
  <c r="F9"/>
  <c r="G9" s="1"/>
  <c r="A9"/>
  <c r="B9" s="1"/>
  <c r="E8"/>
  <c r="F8"/>
  <c r="G8" s="1"/>
  <c r="A8"/>
  <c r="B8" s="1"/>
  <c r="A6"/>
  <c r="E32" i="36"/>
  <c r="F32"/>
  <c r="G32"/>
  <c r="I32" s="1"/>
  <c r="J32" s="1"/>
  <c r="E31"/>
  <c r="F31"/>
  <c r="G31" s="1"/>
  <c r="E30"/>
  <c r="F30"/>
  <c r="G30" s="1"/>
  <c r="A29"/>
  <c r="B29" s="1"/>
  <c r="E29"/>
  <c r="F29"/>
  <c r="G29" s="1"/>
  <c r="A28"/>
  <c r="B28" s="1"/>
  <c r="E28"/>
  <c r="F28"/>
  <c r="G28" s="1"/>
  <c r="E27"/>
  <c r="F27"/>
  <c r="G27" s="1"/>
  <c r="A27"/>
  <c r="B27" s="1"/>
  <c r="E26"/>
  <c r="F26"/>
  <c r="G26"/>
  <c r="I26" s="1"/>
  <c r="J26" s="1"/>
  <c r="A26"/>
  <c r="B26" s="1"/>
  <c r="E25"/>
  <c r="F25"/>
  <c r="G25"/>
  <c r="A25"/>
  <c r="B25" s="1"/>
  <c r="E24"/>
  <c r="F24"/>
  <c r="G24"/>
  <c r="I24" s="1"/>
  <c r="J24" s="1"/>
  <c r="A24"/>
  <c r="B24" s="1"/>
  <c r="E23"/>
  <c r="F23"/>
  <c r="G23"/>
  <c r="A23"/>
  <c r="A22"/>
  <c r="B22"/>
  <c r="E22"/>
  <c r="F22"/>
  <c r="G22"/>
  <c r="A21"/>
  <c r="B21" s="1"/>
  <c r="E21"/>
  <c r="F21"/>
  <c r="G21" s="1"/>
  <c r="E20"/>
  <c r="F20"/>
  <c r="G20"/>
  <c r="I20" s="1"/>
  <c r="J20" s="1"/>
  <c r="A20"/>
  <c r="B20" s="1"/>
  <c r="E19"/>
  <c r="F19"/>
  <c r="G19"/>
  <c r="A19"/>
  <c r="B19" s="1"/>
  <c r="E18"/>
  <c r="F18"/>
  <c r="G18" s="1"/>
  <c r="A18"/>
  <c r="B18" s="1"/>
  <c r="E17"/>
  <c r="F17"/>
  <c r="G17" s="1"/>
  <c r="A17"/>
  <c r="B17" s="1"/>
  <c r="E16"/>
  <c r="F16"/>
  <c r="G16" s="1"/>
  <c r="A16"/>
  <c r="B16" s="1"/>
  <c r="K16" s="1"/>
  <c r="A15"/>
  <c r="B15" s="1"/>
  <c r="E15"/>
  <c r="F15"/>
  <c r="G15" s="1"/>
  <c r="A14"/>
  <c r="B14" s="1"/>
  <c r="E14"/>
  <c r="F14"/>
  <c r="G14" s="1"/>
  <c r="E13"/>
  <c r="F13"/>
  <c r="G13" s="1"/>
  <c r="A13"/>
  <c r="B13" s="1"/>
  <c r="E12"/>
  <c r="F12"/>
  <c r="G12" s="1"/>
  <c r="A12"/>
  <c r="B12" s="1"/>
  <c r="E11"/>
  <c r="F11"/>
  <c r="G11" s="1"/>
  <c r="A11"/>
  <c r="B11" s="1"/>
  <c r="E10"/>
  <c r="F10"/>
  <c r="G10" s="1"/>
  <c r="A10"/>
  <c r="B10" s="1"/>
  <c r="E9"/>
  <c r="F9"/>
  <c r="G9" s="1"/>
  <c r="A9"/>
  <c r="B9" s="1"/>
  <c r="K9" s="1"/>
  <c r="A8"/>
  <c r="B8" s="1"/>
  <c r="E8"/>
  <c r="F8"/>
  <c r="G8" s="1"/>
  <c r="A7"/>
  <c r="B7" s="1"/>
  <c r="E7"/>
  <c r="F7"/>
  <c r="G7" s="1"/>
  <c r="E6"/>
  <c r="F6"/>
  <c r="G6" s="1"/>
  <c r="A6"/>
  <c r="B6" s="1"/>
  <c r="E5"/>
  <c r="F5"/>
  <c r="G5" s="1"/>
  <c r="I5" s="1"/>
  <c r="J5" s="1"/>
  <c r="A5"/>
  <c r="B5" s="1"/>
  <c r="A6" i="37"/>
  <c r="B6" s="1"/>
  <c r="A7"/>
  <c r="B7" s="1"/>
  <c r="A8"/>
  <c r="B8" s="1"/>
  <c r="A9"/>
  <c r="B9" s="1"/>
  <c r="K9" s="1"/>
  <c r="A10"/>
  <c r="B10" s="1"/>
  <c r="K10" s="1"/>
  <c r="A11"/>
  <c r="B11" s="1"/>
  <c r="A12"/>
  <c r="B12"/>
  <c r="A13"/>
  <c r="B13"/>
  <c r="A14"/>
  <c r="B14"/>
  <c r="A15"/>
  <c r="B15"/>
  <c r="A16"/>
  <c r="B16"/>
  <c r="K16" s="1"/>
  <c r="A17"/>
  <c r="B17" s="1"/>
  <c r="K17" s="1"/>
  <c r="A18"/>
  <c r="B18" s="1"/>
  <c r="A19"/>
  <c r="B19"/>
  <c r="A20"/>
  <c r="B20" s="1"/>
  <c r="A21"/>
  <c r="B21" s="1"/>
  <c r="A22"/>
  <c r="B22" s="1"/>
  <c r="A23"/>
  <c r="B23" s="1"/>
  <c r="K23" s="1"/>
  <c r="A24"/>
  <c r="B24" s="1"/>
  <c r="K24" s="1"/>
  <c r="A25"/>
  <c r="B25" s="1"/>
  <c r="K25" s="1"/>
  <c r="A26"/>
  <c r="B26" s="1"/>
  <c r="A27"/>
  <c r="B27" s="1"/>
  <c r="K27" s="1"/>
  <c r="A28"/>
  <c r="B28" s="1"/>
  <c r="A29"/>
  <c r="B29" s="1"/>
  <c r="A30"/>
  <c r="B30" s="1"/>
  <c r="K30" s="1"/>
  <c r="A31"/>
  <c r="B31" s="1"/>
  <c r="K31" s="1"/>
  <c r="A32"/>
  <c r="B32" s="1"/>
  <c r="A33"/>
  <c r="B33" s="1"/>
  <c r="A34"/>
  <c r="B34" s="1"/>
  <c r="A35"/>
  <c r="B35" s="1"/>
  <c r="A5"/>
  <c r="A25" i="38"/>
  <c r="B25" s="1"/>
  <c r="A26"/>
  <c r="B26" s="1"/>
  <c r="A27"/>
  <c r="A28"/>
  <c r="A29"/>
  <c r="B29" s="1"/>
  <c r="A30"/>
  <c r="B30" s="1"/>
  <c r="A31"/>
  <c r="B31" s="1"/>
  <c r="A32"/>
  <c r="B32" s="1"/>
  <c r="A33"/>
  <c r="B33" s="1"/>
  <c r="A34"/>
  <c r="A35" i="39"/>
  <c r="B35" s="1"/>
  <c r="A34"/>
  <c r="A33"/>
  <c r="K33"/>
  <c r="A32"/>
  <c r="A31"/>
  <c r="B31" s="1"/>
  <c r="A30"/>
  <c r="B30" s="1"/>
  <c r="A29"/>
  <c r="B29" s="1"/>
  <c r="A28"/>
  <c r="B28" s="1"/>
  <c r="A27"/>
  <c r="B27" s="1"/>
  <c r="A26"/>
  <c r="B26" s="1"/>
  <c r="A25"/>
  <c r="B25" s="1"/>
  <c r="K25" s="1"/>
  <c r="A24"/>
  <c r="B24" s="1"/>
  <c r="A23"/>
  <c r="B23" s="1"/>
  <c r="A22"/>
  <c r="B22" s="1"/>
  <c r="A21"/>
  <c r="A20"/>
  <c r="B20"/>
  <c r="A19"/>
  <c r="B19"/>
  <c r="K19" s="1"/>
  <c r="A18"/>
  <c r="A17"/>
  <c r="B17" s="1"/>
  <c r="A16"/>
  <c r="B16" s="1"/>
  <c r="A15"/>
  <c r="B15" s="1"/>
  <c r="A14"/>
  <c r="B14" s="1"/>
  <c r="A13"/>
  <c r="B13" s="1"/>
  <c r="A12"/>
  <c r="B12" s="1"/>
  <c r="A11"/>
  <c r="B11" s="1"/>
  <c r="K11" s="1"/>
  <c r="A10"/>
  <c r="B10" s="1"/>
  <c r="A9"/>
  <c r="B9" s="1"/>
  <c r="A8"/>
  <c r="B8" s="1"/>
  <c r="A7"/>
  <c r="B7" s="1"/>
  <c r="A6"/>
  <c r="B6" s="1"/>
  <c r="A5"/>
  <c r="A34" i="40"/>
  <c r="B34" s="1"/>
  <c r="E34"/>
  <c r="F34"/>
  <c r="G34" s="1"/>
  <c r="E33"/>
  <c r="F33"/>
  <c r="G33" s="1"/>
  <c r="A33"/>
  <c r="B33" s="1"/>
  <c r="E32"/>
  <c r="F32"/>
  <c r="G32" s="1"/>
  <c r="A32"/>
  <c r="B32" s="1"/>
  <c r="E31"/>
  <c r="F31"/>
  <c r="G31" s="1"/>
  <c r="A31"/>
  <c r="B31" s="1"/>
  <c r="E30"/>
  <c r="F30"/>
  <c r="G30" s="1"/>
  <c r="A30"/>
  <c r="B30" s="1"/>
  <c r="E29"/>
  <c r="F29"/>
  <c r="G29" s="1"/>
  <c r="A29"/>
  <c r="B29"/>
  <c r="A28"/>
  <c r="B28"/>
  <c r="E28"/>
  <c r="F28"/>
  <c r="G28" s="1"/>
  <c r="A27"/>
  <c r="B27" s="1"/>
  <c r="E27"/>
  <c r="F27"/>
  <c r="G27" s="1"/>
  <c r="E26"/>
  <c r="F26"/>
  <c r="G26" s="1"/>
  <c r="A26"/>
  <c r="B26" s="1"/>
  <c r="E25"/>
  <c r="F25"/>
  <c r="G25" s="1"/>
  <c r="A25"/>
  <c r="B25"/>
  <c r="E24"/>
  <c r="F24"/>
  <c r="G24" s="1"/>
  <c r="A24"/>
  <c r="B24" s="1"/>
  <c r="E23"/>
  <c r="F23"/>
  <c r="G23" s="1"/>
  <c r="A23"/>
  <c r="B23" s="1"/>
  <c r="E22"/>
  <c r="F22"/>
  <c r="G22" s="1"/>
  <c r="A22"/>
  <c r="B22" s="1"/>
  <c r="A21"/>
  <c r="B21" s="1"/>
  <c r="E21"/>
  <c r="F21"/>
  <c r="G21" s="1"/>
  <c r="A20"/>
  <c r="B20" s="1"/>
  <c r="E20"/>
  <c r="F20"/>
  <c r="G20" s="1"/>
  <c r="E19"/>
  <c r="F19"/>
  <c r="G19" s="1"/>
  <c r="A19"/>
  <c r="B19" s="1"/>
  <c r="E18"/>
  <c r="F18"/>
  <c r="G18" s="1"/>
  <c r="A18"/>
  <c r="B18" s="1"/>
  <c r="E17"/>
  <c r="F17"/>
  <c r="G17" s="1"/>
  <c r="A17"/>
  <c r="B17" s="1"/>
  <c r="E16"/>
  <c r="F16"/>
  <c r="G16" s="1"/>
  <c r="A16"/>
  <c r="E15"/>
  <c r="F15"/>
  <c r="G15" s="1"/>
  <c r="A15"/>
  <c r="B15" s="1"/>
  <c r="A14"/>
  <c r="B14" s="1"/>
  <c r="E14"/>
  <c r="F14"/>
  <c r="G14" s="1"/>
  <c r="A13"/>
  <c r="B13" s="1"/>
  <c r="E13"/>
  <c r="F13"/>
  <c r="G13" s="1"/>
  <c r="E12"/>
  <c r="F12"/>
  <c r="G12" s="1"/>
  <c r="A12"/>
  <c r="B12" s="1"/>
  <c r="E11"/>
  <c r="F11"/>
  <c r="G11" s="1"/>
  <c r="A11"/>
  <c r="B11" s="1"/>
  <c r="E10"/>
  <c r="F10"/>
  <c r="G10" s="1"/>
  <c r="A10"/>
  <c r="B10" s="1"/>
  <c r="E9"/>
  <c r="F9"/>
  <c r="G9" s="1"/>
  <c r="A9"/>
  <c r="E8"/>
  <c r="F8"/>
  <c r="G8" s="1"/>
  <c r="A8"/>
  <c r="B8" s="1"/>
  <c r="A7"/>
  <c r="B7" s="1"/>
  <c r="E7"/>
  <c r="F7"/>
  <c r="G7" s="1"/>
  <c r="A6"/>
  <c r="B6" s="1"/>
  <c r="E6"/>
  <c r="F6"/>
  <c r="G6" s="1"/>
  <c r="E5"/>
  <c r="F5"/>
  <c r="G5" s="1"/>
  <c r="A5"/>
  <c r="B5" s="1"/>
  <c r="E6" i="41"/>
  <c r="F6"/>
  <c r="G6" s="1"/>
  <c r="A6"/>
  <c r="B6" s="1"/>
  <c r="E7"/>
  <c r="F7"/>
  <c r="G7" s="1"/>
  <c r="A7"/>
  <c r="B7"/>
  <c r="E8"/>
  <c r="F8"/>
  <c r="G8" s="1"/>
  <c r="A8"/>
  <c r="B8" s="1"/>
  <c r="E9"/>
  <c r="F9"/>
  <c r="G9" s="1"/>
  <c r="H9" s="1"/>
  <c r="A9"/>
  <c r="B9" s="1"/>
  <c r="E10"/>
  <c r="F10"/>
  <c r="G10" s="1"/>
  <c r="A10"/>
  <c r="B10" s="1"/>
  <c r="E11"/>
  <c r="F11"/>
  <c r="G11" s="1"/>
  <c r="H11" s="1"/>
  <c r="A11"/>
  <c r="B11" s="1"/>
  <c r="E12"/>
  <c r="F12"/>
  <c r="G12" s="1"/>
  <c r="A12"/>
  <c r="E13"/>
  <c r="F13"/>
  <c r="G13" s="1"/>
  <c r="A13"/>
  <c r="B13" s="1"/>
  <c r="E14"/>
  <c r="F14"/>
  <c r="G14" s="1"/>
  <c r="A14"/>
  <c r="E15"/>
  <c r="F15"/>
  <c r="G15" s="1"/>
  <c r="A15"/>
  <c r="B15" s="1"/>
  <c r="E16"/>
  <c r="F16"/>
  <c r="G16" s="1"/>
  <c r="A16"/>
  <c r="B16" s="1"/>
  <c r="E17"/>
  <c r="F17"/>
  <c r="G17" s="1"/>
  <c r="H17" s="1"/>
  <c r="A17"/>
  <c r="B17" s="1"/>
  <c r="E18"/>
  <c r="F18"/>
  <c r="G18" s="1"/>
  <c r="A18"/>
  <c r="B18" s="1"/>
  <c r="E19"/>
  <c r="F19"/>
  <c r="G19" s="1"/>
  <c r="H19" s="1"/>
  <c r="A19"/>
  <c r="B19" s="1"/>
  <c r="E20"/>
  <c r="F20"/>
  <c r="G20" s="1"/>
  <c r="A20"/>
  <c r="E21"/>
  <c r="F21"/>
  <c r="G21" s="1"/>
  <c r="H21" s="1"/>
  <c r="A21"/>
  <c r="E22"/>
  <c r="F22"/>
  <c r="G22" s="1"/>
  <c r="A22"/>
  <c r="B22" s="1"/>
  <c r="E23"/>
  <c r="F23"/>
  <c r="G23" s="1"/>
  <c r="H23" s="1"/>
  <c r="A23"/>
  <c r="B23" s="1"/>
  <c r="E24"/>
  <c r="F24"/>
  <c r="G24" s="1"/>
  <c r="A24"/>
  <c r="B24" s="1"/>
  <c r="E25"/>
  <c r="F25"/>
  <c r="G25" s="1"/>
  <c r="H25" s="1"/>
  <c r="A25"/>
  <c r="B25" s="1"/>
  <c r="E26"/>
  <c r="F26"/>
  <c r="G26" s="1"/>
  <c r="A26"/>
  <c r="B26" s="1"/>
  <c r="E27"/>
  <c r="F27"/>
  <c r="G27" s="1"/>
  <c r="A27"/>
  <c r="B27" s="1"/>
  <c r="E28"/>
  <c r="F28"/>
  <c r="G28" s="1"/>
  <c r="A28"/>
  <c r="B28" s="1"/>
  <c r="E29"/>
  <c r="F29"/>
  <c r="G29" s="1"/>
  <c r="A29"/>
  <c r="B29" s="1"/>
  <c r="E30"/>
  <c r="F30"/>
  <c r="G30" s="1"/>
  <c r="A30"/>
  <c r="B30" s="1"/>
  <c r="E31"/>
  <c r="F31"/>
  <c r="G31" s="1"/>
  <c r="H31" s="1"/>
  <c r="A31"/>
  <c r="B31" s="1"/>
  <c r="E32"/>
  <c r="F32"/>
  <c r="G32" s="1"/>
  <c r="A32"/>
  <c r="B32" s="1"/>
  <c r="E33"/>
  <c r="F33"/>
  <c r="G33" s="1"/>
  <c r="A33"/>
  <c r="B33" s="1"/>
  <c r="E34"/>
  <c r="F34"/>
  <c r="G34" s="1"/>
  <c r="A34"/>
  <c r="E35"/>
  <c r="F35"/>
  <c r="G35" s="1"/>
  <c r="H35" s="1"/>
  <c r="A35"/>
  <c r="B35" s="1"/>
  <c r="E6" i="42"/>
  <c r="F6"/>
  <c r="G6" s="1"/>
  <c r="A6"/>
  <c r="B6" s="1"/>
  <c r="E7"/>
  <c r="F7"/>
  <c r="G7"/>
  <c r="H7" s="1"/>
  <c r="A7"/>
  <c r="B7" s="1"/>
  <c r="E8"/>
  <c r="F8"/>
  <c r="G8" s="1"/>
  <c r="A8"/>
  <c r="B8" s="1"/>
  <c r="E9"/>
  <c r="F9"/>
  <c r="G9" s="1"/>
  <c r="A9"/>
  <c r="B9" s="1"/>
  <c r="E10"/>
  <c r="F10"/>
  <c r="G10"/>
  <c r="H10" s="1"/>
  <c r="A10"/>
  <c r="B10" s="1"/>
  <c r="E11"/>
  <c r="F11"/>
  <c r="G11"/>
  <c r="H11" s="1"/>
  <c r="A11"/>
  <c r="B11" s="1"/>
  <c r="E12"/>
  <c r="F12"/>
  <c r="G12" s="1"/>
  <c r="A12"/>
  <c r="B12" s="1"/>
  <c r="E13"/>
  <c r="F13"/>
  <c r="G13" s="1"/>
  <c r="A13"/>
  <c r="B13" s="1"/>
  <c r="E14"/>
  <c r="F14"/>
  <c r="G14" s="1"/>
  <c r="I14" s="1"/>
  <c r="A14"/>
  <c r="B14" s="1"/>
  <c r="E15"/>
  <c r="F15"/>
  <c r="G15" s="1"/>
  <c r="A15"/>
  <c r="B15" s="1"/>
  <c r="E16"/>
  <c r="F16"/>
  <c r="G16" s="1"/>
  <c r="A16"/>
  <c r="B16" s="1"/>
  <c r="E17"/>
  <c r="F17"/>
  <c r="G17" s="1"/>
  <c r="A17"/>
  <c r="B17" s="1"/>
  <c r="E18"/>
  <c r="F18"/>
  <c r="G18" s="1"/>
  <c r="A18"/>
  <c r="B18" s="1"/>
  <c r="E19"/>
  <c r="F19"/>
  <c r="G19" s="1"/>
  <c r="A19"/>
  <c r="B19" s="1"/>
  <c r="E20"/>
  <c r="F20"/>
  <c r="G20" s="1"/>
  <c r="A20"/>
  <c r="B20" s="1"/>
  <c r="E21"/>
  <c r="F21"/>
  <c r="G21" s="1"/>
  <c r="A21"/>
  <c r="B21" s="1"/>
  <c r="E22"/>
  <c r="F22"/>
  <c r="G22" s="1"/>
  <c r="A22"/>
  <c r="B22" s="1"/>
  <c r="E23"/>
  <c r="F23"/>
  <c r="G23" s="1"/>
  <c r="A23"/>
  <c r="B23" s="1"/>
  <c r="E24"/>
  <c r="F24"/>
  <c r="G24" s="1"/>
  <c r="A24"/>
  <c r="B24" s="1"/>
  <c r="E25"/>
  <c r="F25"/>
  <c r="G25" s="1"/>
  <c r="A25"/>
  <c r="B25" s="1"/>
  <c r="E26"/>
  <c r="F26"/>
  <c r="G26" s="1"/>
  <c r="A26"/>
  <c r="B26" s="1"/>
  <c r="E27"/>
  <c r="F27"/>
  <c r="G27" s="1"/>
  <c r="A27"/>
  <c r="B27" s="1"/>
  <c r="E28"/>
  <c r="F28"/>
  <c r="G28" s="1"/>
  <c r="A28"/>
  <c r="B28" s="1"/>
  <c r="E29"/>
  <c r="F29"/>
  <c r="G29" s="1"/>
  <c r="A29"/>
  <c r="B29" s="1"/>
  <c r="E30"/>
  <c r="F30"/>
  <c r="G30" s="1"/>
  <c r="A30"/>
  <c r="B30" s="1"/>
  <c r="E31"/>
  <c r="F31"/>
  <c r="G31" s="1"/>
  <c r="A31"/>
  <c r="B31" s="1"/>
  <c r="E32"/>
  <c r="F32"/>
  <c r="G32" s="1"/>
  <c r="A32"/>
  <c r="B32" s="1"/>
  <c r="E33"/>
  <c r="F33"/>
  <c r="G33" s="1"/>
  <c r="A33"/>
  <c r="B33" s="1"/>
  <c r="E34"/>
  <c r="F34"/>
  <c r="G34" s="1"/>
  <c r="A34"/>
  <c r="B34" s="1"/>
  <c r="E35"/>
  <c r="F35"/>
  <c r="G35" s="1"/>
  <c r="A35"/>
  <c r="B35" s="1"/>
  <c r="E6" i="43"/>
  <c r="F6"/>
  <c r="G6" s="1"/>
  <c r="A6"/>
  <c r="K6" s="1"/>
  <c r="E7"/>
  <c r="F7"/>
  <c r="G7" s="1"/>
  <c r="A7"/>
  <c r="B7" s="1"/>
  <c r="E8"/>
  <c r="F8"/>
  <c r="G8" s="1"/>
  <c r="A8"/>
  <c r="B8" s="1"/>
  <c r="E9"/>
  <c r="F9"/>
  <c r="G9" s="1"/>
  <c r="A9"/>
  <c r="B9" s="1"/>
  <c r="E10"/>
  <c r="F10"/>
  <c r="G10" s="1"/>
  <c r="A10"/>
  <c r="B10"/>
  <c r="E11"/>
  <c r="F11"/>
  <c r="G11" s="1"/>
  <c r="A11"/>
  <c r="B11" s="1"/>
  <c r="E12"/>
  <c r="F12"/>
  <c r="G12" s="1"/>
  <c r="A12"/>
  <c r="B12" s="1"/>
  <c r="E13"/>
  <c r="F13"/>
  <c r="G13"/>
  <c r="H13" s="1"/>
  <c r="A13"/>
  <c r="B13" s="1"/>
  <c r="E14"/>
  <c r="F14"/>
  <c r="G14"/>
  <c r="I14" s="1"/>
  <c r="A14"/>
  <c r="B14" s="1"/>
  <c r="E15"/>
  <c r="F15"/>
  <c r="G15" s="1"/>
  <c r="A15"/>
  <c r="B15" s="1"/>
  <c r="E16"/>
  <c r="F16"/>
  <c r="G16" s="1"/>
  <c r="I16" s="1"/>
  <c r="J16" s="1"/>
  <c r="A16"/>
  <c r="B16" s="1"/>
  <c r="E17"/>
  <c r="F17"/>
  <c r="G17" s="1"/>
  <c r="A17"/>
  <c r="B17" s="1"/>
  <c r="E18"/>
  <c r="F18"/>
  <c r="G18" s="1"/>
  <c r="A18"/>
  <c r="B18" s="1"/>
  <c r="E19"/>
  <c r="F19"/>
  <c r="G19"/>
  <c r="H19" s="1"/>
  <c r="A19"/>
  <c r="B19" s="1"/>
  <c r="E20"/>
  <c r="F20"/>
  <c r="G20" s="1"/>
  <c r="A20"/>
  <c r="E21"/>
  <c r="F21"/>
  <c r="G21" s="1"/>
  <c r="A21"/>
  <c r="B21" s="1"/>
  <c r="E22"/>
  <c r="F22"/>
  <c r="G22" s="1"/>
  <c r="A22"/>
  <c r="B22" s="1"/>
  <c r="E23"/>
  <c r="F23"/>
  <c r="G23" s="1"/>
  <c r="A23"/>
  <c r="B23" s="1"/>
  <c r="E24"/>
  <c r="F24"/>
  <c r="G24"/>
  <c r="A24"/>
  <c r="B24" s="1"/>
  <c r="E25"/>
  <c r="F25"/>
  <c r="G25" s="1"/>
  <c r="H25" s="1"/>
  <c r="A25"/>
  <c r="B25"/>
  <c r="E26"/>
  <c r="F26"/>
  <c r="G26"/>
  <c r="A26"/>
  <c r="B26" s="1"/>
  <c r="E27"/>
  <c r="F27"/>
  <c r="G27"/>
  <c r="H27" s="1"/>
  <c r="E28"/>
  <c r="F28"/>
  <c r="G28" s="1"/>
  <c r="E29"/>
  <c r="F29"/>
  <c r="G29" s="1"/>
  <c r="E30"/>
  <c r="F30"/>
  <c r="G30" s="1"/>
  <c r="E31"/>
  <c r="F31"/>
  <c r="G31" s="1"/>
  <c r="E32"/>
  <c r="F32"/>
  <c r="G32" s="1"/>
  <c r="E33"/>
  <c r="F33"/>
  <c r="G33" s="1"/>
  <c r="H33" s="1"/>
  <c r="E34"/>
  <c r="F34"/>
  <c r="G34"/>
  <c r="E6" i="46"/>
  <c r="F6"/>
  <c r="G6"/>
  <c r="H6" s="1"/>
  <c r="E7"/>
  <c r="F7"/>
  <c r="G7" s="1"/>
  <c r="E8"/>
  <c r="F8"/>
  <c r="G8" s="1"/>
  <c r="H8" s="1"/>
  <c r="E9"/>
  <c r="F9"/>
  <c r="G9" s="1"/>
  <c r="E10"/>
  <c r="F10"/>
  <c r="G10" s="1"/>
  <c r="A10"/>
  <c r="E11"/>
  <c r="F11"/>
  <c r="G11" s="1"/>
  <c r="A11"/>
  <c r="E12"/>
  <c r="F12"/>
  <c r="G12" s="1"/>
  <c r="H12" s="1"/>
  <c r="A12"/>
  <c r="E13"/>
  <c r="F13"/>
  <c r="G13" s="1"/>
  <c r="A13"/>
  <c r="B13" s="1"/>
  <c r="E14"/>
  <c r="F14"/>
  <c r="G14" s="1"/>
  <c r="H14" s="1"/>
  <c r="A14"/>
  <c r="E15"/>
  <c r="F15"/>
  <c r="G15" s="1"/>
  <c r="A15"/>
  <c r="E16"/>
  <c r="F16"/>
  <c r="G16" s="1"/>
  <c r="A16"/>
  <c r="E17"/>
  <c r="F17"/>
  <c r="G17" s="1"/>
  <c r="A17"/>
  <c r="E18"/>
  <c r="F18"/>
  <c r="G18" s="1"/>
  <c r="H18" s="1"/>
  <c r="A18"/>
  <c r="E19"/>
  <c r="F19"/>
  <c r="G19" s="1"/>
  <c r="A19"/>
  <c r="E20"/>
  <c r="F20"/>
  <c r="G20" s="1"/>
  <c r="A20"/>
  <c r="E21"/>
  <c r="F21"/>
  <c r="G21" s="1"/>
  <c r="A21"/>
  <c r="E22"/>
  <c r="F22"/>
  <c r="G22" s="1"/>
  <c r="H22" s="1"/>
  <c r="A22"/>
  <c r="E23"/>
  <c r="F23"/>
  <c r="G23" s="1"/>
  <c r="A23"/>
  <c r="E24"/>
  <c r="F24"/>
  <c r="G24" s="1"/>
  <c r="H24" s="1"/>
  <c r="A24"/>
  <c r="E25"/>
  <c r="F25"/>
  <c r="G25" s="1"/>
  <c r="A25"/>
  <c r="E26"/>
  <c r="F26"/>
  <c r="G26" s="1"/>
  <c r="A26"/>
  <c r="E27"/>
  <c r="F27"/>
  <c r="G27" s="1"/>
  <c r="A27"/>
  <c r="E28"/>
  <c r="F28"/>
  <c r="G28" s="1"/>
  <c r="A28"/>
  <c r="E29"/>
  <c r="F29"/>
  <c r="G29"/>
  <c r="I29" s="1"/>
  <c r="A29"/>
  <c r="E30"/>
  <c r="F30"/>
  <c r="G30"/>
  <c r="H30" s="1"/>
  <c r="A30"/>
  <c r="E31"/>
  <c r="F31"/>
  <c r="G31" s="1"/>
  <c r="A31"/>
  <c r="E32"/>
  <c r="F32"/>
  <c r="G32" s="1"/>
  <c r="A32"/>
  <c r="E33"/>
  <c r="F33"/>
  <c r="G33" s="1"/>
  <c r="A33"/>
  <c r="E34"/>
  <c r="F34"/>
  <c r="G34" s="1"/>
  <c r="A34"/>
  <c r="E35"/>
  <c r="F35"/>
  <c r="G35" s="1"/>
  <c r="A35"/>
  <c r="E16" i="45"/>
  <c r="F16"/>
  <c r="G16" s="1"/>
  <c r="H16" s="1"/>
  <c r="A16"/>
  <c r="B16" s="1"/>
  <c r="E17"/>
  <c r="F17"/>
  <c r="G17" s="1"/>
  <c r="A17"/>
  <c r="B17" s="1"/>
  <c r="E18"/>
  <c r="F18"/>
  <c r="G18" s="1"/>
  <c r="A18"/>
  <c r="B18" s="1"/>
  <c r="E19"/>
  <c r="F19"/>
  <c r="G19" s="1"/>
  <c r="A19"/>
  <c r="B19" s="1"/>
  <c r="E20"/>
  <c r="F20"/>
  <c r="G20" s="1"/>
  <c r="H20" s="1"/>
  <c r="A20"/>
  <c r="B20" s="1"/>
  <c r="E21"/>
  <c r="F21"/>
  <c r="G21" s="1"/>
  <c r="A21"/>
  <c r="B21" s="1"/>
  <c r="E22"/>
  <c r="F22"/>
  <c r="G22" s="1"/>
  <c r="A22"/>
  <c r="B22" s="1"/>
  <c r="E23"/>
  <c r="F23"/>
  <c r="G23" s="1"/>
  <c r="A23"/>
  <c r="E24"/>
  <c r="F24"/>
  <c r="G24" s="1"/>
  <c r="H24" s="1"/>
  <c r="A24"/>
  <c r="B24" s="1"/>
  <c r="E25"/>
  <c r="F25"/>
  <c r="G25" s="1"/>
  <c r="A25"/>
  <c r="B25" s="1"/>
  <c r="E26"/>
  <c r="F26"/>
  <c r="G26" s="1"/>
  <c r="H26" s="1"/>
  <c r="A26"/>
  <c r="B26" s="1"/>
  <c r="E27"/>
  <c r="F27"/>
  <c r="G27" s="1"/>
  <c r="A27"/>
  <c r="B27" s="1"/>
  <c r="E28"/>
  <c r="F28"/>
  <c r="G28"/>
  <c r="H28" s="1"/>
  <c r="A28"/>
  <c r="B28" s="1"/>
  <c r="E29"/>
  <c r="F29"/>
  <c r="G29" s="1"/>
  <c r="A29"/>
  <c r="B29" s="1"/>
  <c r="E30"/>
  <c r="F30"/>
  <c r="G30" s="1"/>
  <c r="A30"/>
  <c r="B30" s="1"/>
  <c r="E31"/>
  <c r="F31"/>
  <c r="G31" s="1"/>
  <c r="A31"/>
  <c r="E32"/>
  <c r="F32"/>
  <c r="G32" s="1"/>
  <c r="A32"/>
  <c r="B32" s="1"/>
  <c r="E33"/>
  <c r="F33"/>
  <c r="G33" s="1"/>
  <c r="A33"/>
  <c r="B33" s="1"/>
  <c r="E34"/>
  <c r="F34"/>
  <c r="G34" s="1"/>
  <c r="H34" s="1"/>
  <c r="A34"/>
  <c r="A9" i="38"/>
  <c r="B9" s="1"/>
  <c r="A10"/>
  <c r="B10" s="1"/>
  <c r="A11"/>
  <c r="B11" s="1"/>
  <c r="A12"/>
  <c r="B12" s="1"/>
  <c r="A13"/>
  <c r="A14"/>
  <c r="A15"/>
  <c r="B15" s="1"/>
  <c r="A16"/>
  <c r="B16" s="1"/>
  <c r="A17"/>
  <c r="B17" s="1"/>
  <c r="A18"/>
  <c r="B18" s="1"/>
  <c r="A19"/>
  <c r="B19" s="1"/>
  <c r="A20"/>
  <c r="A21"/>
  <c r="A22"/>
  <c r="B22" s="1"/>
  <c r="A23"/>
  <c r="B23" s="1"/>
  <c r="A24"/>
  <c r="B24" s="1"/>
  <c r="A5"/>
  <c r="B5" s="1"/>
  <c r="A5" i="41"/>
  <c r="B5" s="1"/>
  <c r="E5"/>
  <c r="F5"/>
  <c r="G5" s="1"/>
  <c r="E5" i="42"/>
  <c r="F5"/>
  <c r="G5" s="1"/>
  <c r="A5"/>
  <c r="B5" s="1"/>
  <c r="A5" i="43"/>
  <c r="K5" s="1"/>
  <c r="E5"/>
  <c r="F5"/>
  <c r="G5" s="1"/>
  <c r="E5" i="46"/>
  <c r="F5"/>
  <c r="G5" s="1"/>
  <c r="A5"/>
  <c r="E9" i="45"/>
  <c r="F9"/>
  <c r="G9" s="1"/>
  <c r="A9"/>
  <c r="E10"/>
  <c r="F10"/>
  <c r="G10" s="1"/>
  <c r="A10"/>
  <c r="B10" s="1"/>
  <c r="E11"/>
  <c r="F11"/>
  <c r="G11" s="1"/>
  <c r="A11"/>
  <c r="B11" s="1"/>
  <c r="E12"/>
  <c r="F12"/>
  <c r="G12" s="1"/>
  <c r="A12"/>
  <c r="B12" s="1"/>
  <c r="E13"/>
  <c r="F13"/>
  <c r="G13" s="1"/>
  <c r="A13"/>
  <c r="E14"/>
  <c r="F14"/>
  <c r="G14" s="1"/>
  <c r="H14" s="1"/>
  <c r="A14"/>
  <c r="B14" s="1"/>
  <c r="E15"/>
  <c r="F15"/>
  <c r="G15" s="1"/>
  <c r="A15"/>
  <c r="B15" s="1"/>
  <c r="E6"/>
  <c r="F6"/>
  <c r="G6" s="1"/>
  <c r="A6"/>
  <c r="B6" s="1"/>
  <c r="E7"/>
  <c r="F7"/>
  <c r="G7" s="1"/>
  <c r="A7"/>
  <c r="B7" s="1"/>
  <c r="E8"/>
  <c r="F8"/>
  <c r="G8" s="1"/>
  <c r="H8" s="1"/>
  <c r="A8"/>
  <c r="B8" s="1"/>
  <c r="E5"/>
  <c r="F5"/>
  <c r="G5" s="1"/>
  <c r="A5"/>
  <c r="B5" s="1"/>
  <c r="A5" i="44"/>
  <c r="B5" s="1"/>
  <c r="E5"/>
  <c r="F5"/>
  <c r="G5"/>
  <c r="E6"/>
  <c r="F6"/>
  <c r="G6"/>
  <c r="A6"/>
  <c r="B6" s="1"/>
  <c r="E7"/>
  <c r="F7"/>
  <c r="G7" s="1"/>
  <c r="A7"/>
  <c r="B7" s="1"/>
  <c r="E8"/>
  <c r="F8"/>
  <c r="G8" s="1"/>
  <c r="A8"/>
  <c r="B8" s="1"/>
  <c r="E9"/>
  <c r="F9"/>
  <c r="G9" s="1"/>
  <c r="A9"/>
  <c r="B9" s="1"/>
  <c r="E10"/>
  <c r="F10"/>
  <c r="G10" s="1"/>
  <c r="A10"/>
  <c r="E12"/>
  <c r="F12"/>
  <c r="G12" s="1"/>
  <c r="E13"/>
  <c r="F13"/>
  <c r="G13" s="1"/>
  <c r="A13"/>
  <c r="E14"/>
  <c r="F14"/>
  <c r="G14" s="1"/>
  <c r="A14"/>
  <c r="E15"/>
  <c r="F15"/>
  <c r="G15" s="1"/>
  <c r="A15"/>
  <c r="E16"/>
  <c r="F16"/>
  <c r="G16" s="1"/>
  <c r="A16"/>
  <c r="E17"/>
  <c r="F17"/>
  <c r="G17" s="1"/>
  <c r="A17"/>
  <c r="E18"/>
  <c r="F18"/>
  <c r="G18" s="1"/>
  <c r="H18" s="1"/>
  <c r="A18"/>
  <c r="E19"/>
  <c r="F19"/>
  <c r="G19" s="1"/>
  <c r="A19"/>
  <c r="E20"/>
  <c r="F20"/>
  <c r="G20" s="1"/>
  <c r="A20"/>
  <c r="E21"/>
  <c r="F21"/>
  <c r="G21" s="1"/>
  <c r="A21"/>
  <c r="B21" s="1"/>
  <c r="E22"/>
  <c r="F22"/>
  <c r="G22" s="1"/>
  <c r="H22" s="1"/>
  <c r="A22"/>
  <c r="E23"/>
  <c r="F23"/>
  <c r="G23" s="1"/>
  <c r="A23"/>
  <c r="E24"/>
  <c r="F24"/>
  <c r="G24" s="1"/>
  <c r="A24"/>
  <c r="E25"/>
  <c r="F25"/>
  <c r="G25"/>
  <c r="A25"/>
  <c r="E26"/>
  <c r="F26"/>
  <c r="G26"/>
  <c r="H26" s="1"/>
  <c r="A26"/>
  <c r="E27"/>
  <c r="F27"/>
  <c r="G27" s="1"/>
  <c r="A27"/>
  <c r="E28"/>
  <c r="F28"/>
  <c r="G28" s="1"/>
  <c r="A28"/>
  <c r="E29"/>
  <c r="F29"/>
  <c r="G29" s="1"/>
  <c r="E30"/>
  <c r="F30"/>
  <c r="G30"/>
  <c r="H30" s="1"/>
  <c r="E31"/>
  <c r="F31"/>
  <c r="G31"/>
  <c r="I31" s="1"/>
  <c r="J31" s="1"/>
  <c r="E32"/>
  <c r="F32"/>
  <c r="G32" s="1"/>
  <c r="E33"/>
  <c r="F33"/>
  <c r="G33" s="1"/>
  <c r="E34"/>
  <c r="F34"/>
  <c r="G34" s="1"/>
  <c r="E35"/>
  <c r="F35"/>
  <c r="G35"/>
  <c r="I35" s="1"/>
  <c r="A35"/>
  <c r="E11"/>
  <c r="F11"/>
  <c r="G11" s="1"/>
  <c r="A11"/>
  <c r="C4" i="3"/>
  <c r="D3" i="36" s="1"/>
  <c r="D5" i="1"/>
  <c r="E5" s="1"/>
  <c r="D6"/>
  <c r="E6" s="1"/>
  <c r="L2" i="45"/>
  <c r="A35" i="43"/>
  <c r="Q36" i="35"/>
  <c r="H6" i="3" s="1"/>
  <c r="M36" i="35"/>
  <c r="D6" i="3" s="1"/>
  <c r="N36" i="35"/>
  <c r="E6" i="3" s="1"/>
  <c r="M36" i="42"/>
  <c r="D15" i="3" s="1"/>
  <c r="M36" i="37"/>
  <c r="D8" i="3" s="1"/>
  <c r="N36" i="37"/>
  <c r="E8" i="3" s="1"/>
  <c r="O36" i="37"/>
  <c r="F8" i="3" s="1"/>
  <c r="P36" i="37"/>
  <c r="G8" i="3" s="1"/>
  <c r="Q36" i="37"/>
  <c r="H8" i="3" s="1"/>
  <c r="R36" i="37"/>
  <c r="I8" i="3" s="1"/>
  <c r="S36" i="37"/>
  <c r="J8" i="3" s="1"/>
  <c r="P36" i="36"/>
  <c r="G7" i="3" s="1"/>
  <c r="S36" i="44"/>
  <c r="J19" i="3" s="1"/>
  <c r="R36" i="44"/>
  <c r="I19" i="3" s="1"/>
  <c r="Q36" i="44"/>
  <c r="H19" i="3" s="1"/>
  <c r="P36" i="44"/>
  <c r="G19" i="3" s="1"/>
  <c r="O36" i="44"/>
  <c r="F19" i="3" s="1"/>
  <c r="N36" i="44"/>
  <c r="E19" i="3" s="1"/>
  <c r="M36" i="44"/>
  <c r="D19" i="3" s="1"/>
  <c r="A29" i="44"/>
  <c r="A30"/>
  <c r="D1"/>
  <c r="S36" i="45"/>
  <c r="J18" i="3" s="1"/>
  <c r="R36" i="45"/>
  <c r="I18" i="3" s="1"/>
  <c r="Q36" i="45"/>
  <c r="H18" i="3" s="1"/>
  <c r="P36" i="45"/>
  <c r="G18" i="3" s="1"/>
  <c r="O36" i="45"/>
  <c r="F18" i="3" s="1"/>
  <c r="N36" i="45"/>
  <c r="E18" i="3" s="1"/>
  <c r="A35" i="45"/>
  <c r="D1"/>
  <c r="S36" i="46"/>
  <c r="J17" i="3" s="1"/>
  <c r="R36" i="46"/>
  <c r="I17" i="3" s="1"/>
  <c r="Q36" i="46"/>
  <c r="H17" i="3" s="1"/>
  <c r="P36" i="46"/>
  <c r="G17" i="3" s="1"/>
  <c r="O36" i="46"/>
  <c r="F17" i="3" s="1"/>
  <c r="N36" i="46"/>
  <c r="E17" i="3" s="1"/>
  <c r="M36" i="46"/>
  <c r="D17" i="3" s="1"/>
  <c r="A7" i="46"/>
  <c r="D1"/>
  <c r="S36" i="43"/>
  <c r="J16" i="3" s="1"/>
  <c r="R36" i="43"/>
  <c r="I16" i="3" s="1"/>
  <c r="Q36" i="43"/>
  <c r="H16" i="3" s="1"/>
  <c r="P36" i="43"/>
  <c r="G16" i="3" s="1"/>
  <c r="O36" i="43"/>
  <c r="F16" i="3" s="1"/>
  <c r="N36" i="43"/>
  <c r="E16" i="3" s="1"/>
  <c r="M36" i="43"/>
  <c r="D16" i="3" s="1"/>
  <c r="D1" i="43"/>
  <c r="S36" i="42"/>
  <c r="J15" i="3" s="1"/>
  <c r="R36" i="42"/>
  <c r="I15" i="3" s="1"/>
  <c r="Q36" i="42"/>
  <c r="H15" i="3" s="1"/>
  <c r="P36" i="42"/>
  <c r="G15" i="3" s="1"/>
  <c r="O36" i="42"/>
  <c r="F15" i="3" s="1"/>
  <c r="N36" i="42"/>
  <c r="E15" i="3" s="1"/>
  <c r="D1" i="42"/>
  <c r="S36" i="41"/>
  <c r="R36"/>
  <c r="Q36"/>
  <c r="P36"/>
  <c r="O36"/>
  <c r="N36"/>
  <c r="M36"/>
  <c r="D2"/>
  <c r="D1"/>
  <c r="S36" i="40"/>
  <c r="J12" i="3" s="1"/>
  <c r="R36" i="40"/>
  <c r="I12" i="3" s="1"/>
  <c r="P36" i="40"/>
  <c r="G12" i="3" s="1"/>
  <c r="O36" i="40"/>
  <c r="F12" i="3" s="1"/>
  <c r="N36" i="40"/>
  <c r="E12" i="3" s="1"/>
  <c r="M36" i="40"/>
  <c r="D12" i="3" s="1"/>
  <c r="A35" i="40"/>
  <c r="D1"/>
  <c r="S36" i="39"/>
  <c r="J11" i="3" s="1"/>
  <c r="I11"/>
  <c r="Q36" i="39"/>
  <c r="H11" i="3" s="1"/>
  <c r="P36" i="39"/>
  <c r="G11" i="3" s="1"/>
  <c r="O36" i="39"/>
  <c r="F11" i="3" s="1"/>
  <c r="N36" i="39"/>
  <c r="E11" i="3" s="1"/>
  <c r="M36" i="39"/>
  <c r="D2"/>
  <c r="D1"/>
  <c r="S36" i="38"/>
  <c r="J10" i="3" s="1"/>
  <c r="R36" i="38"/>
  <c r="I10" i="3" s="1"/>
  <c r="Q36" i="38"/>
  <c r="H10" i="3" s="1"/>
  <c r="P36" i="38"/>
  <c r="G10" i="3" s="1"/>
  <c r="O36" i="38"/>
  <c r="F10" i="3" s="1"/>
  <c r="N36" i="38"/>
  <c r="E10" i="3" s="1"/>
  <c r="M36" i="38"/>
  <c r="D10" i="3" s="1"/>
  <c r="A35" i="38"/>
  <c r="D1"/>
  <c r="D1" i="37"/>
  <c r="S36" i="36"/>
  <c r="J7" i="3" s="1"/>
  <c r="R36" i="36"/>
  <c r="I7" i="3" s="1"/>
  <c r="Q36" i="36"/>
  <c r="H7" i="3" s="1"/>
  <c r="O36" i="36"/>
  <c r="F7" i="3" s="1"/>
  <c r="N36" i="36"/>
  <c r="E7" i="3" s="1"/>
  <c r="M36" i="36"/>
  <c r="D7" i="3" s="1"/>
  <c r="A34" i="36"/>
  <c r="A35"/>
  <c r="D1"/>
  <c r="D1" i="35"/>
  <c r="C33" i="3"/>
  <c r="C3"/>
  <c r="D7" i="1"/>
  <c r="E7" s="1"/>
  <c r="O36" i="35"/>
  <c r="F6" i="3" s="1"/>
  <c r="P36" i="35"/>
  <c r="G6" i="3" s="1"/>
  <c r="R36" i="35"/>
  <c r="I6" i="3" s="1"/>
  <c r="S36" i="35"/>
  <c r="J6" i="3" s="1"/>
  <c r="C34"/>
  <c r="D2" i="35"/>
  <c r="H31" i="44"/>
  <c r="H25"/>
  <c r="I25"/>
  <c r="J25" s="1"/>
  <c r="H6"/>
  <c r="I6"/>
  <c r="J6" s="1"/>
  <c r="H5"/>
  <c r="I5"/>
  <c r="J5"/>
  <c r="H29" i="46"/>
  <c r="H34" i="43"/>
  <c r="I34"/>
  <c r="J34" s="1"/>
  <c r="H26"/>
  <c r="I26"/>
  <c r="J26" s="1"/>
  <c r="H24"/>
  <c r="I24"/>
  <c r="J24" s="1"/>
  <c r="I10" i="42"/>
  <c r="J10" s="1"/>
  <c r="I13" i="43"/>
  <c r="I11" i="42"/>
  <c r="J13" i="43"/>
  <c r="J11" i="42"/>
  <c r="I19" i="36"/>
  <c r="J19" s="1"/>
  <c r="H19"/>
  <c r="I23"/>
  <c r="J23" s="1"/>
  <c r="K23" s="1"/>
  <c r="H23"/>
  <c r="I25"/>
  <c r="J25" s="1"/>
  <c r="H25"/>
  <c r="I7" i="35"/>
  <c r="J7" s="1"/>
  <c r="H7"/>
  <c r="I22" i="36"/>
  <c r="J22" s="1"/>
  <c r="K22" s="1"/>
  <c r="H22"/>
  <c r="H20"/>
  <c r="H24"/>
  <c r="H26"/>
  <c r="H33" i="35"/>
  <c r="H5"/>
  <c r="H6"/>
  <c r="I33" i="44" l="1"/>
  <c r="J33" s="1"/>
  <c r="H33"/>
  <c r="H21"/>
  <c r="I21"/>
  <c r="J21" s="1"/>
  <c r="H17"/>
  <c r="I17"/>
  <c r="J17" s="1"/>
  <c r="H35"/>
  <c r="I30"/>
  <c r="J30" s="1"/>
  <c r="K30" s="1"/>
  <c r="K33"/>
  <c r="H7" i="45"/>
  <c r="I7"/>
  <c r="J7" s="1"/>
  <c r="I9" i="46"/>
  <c r="J9" s="1"/>
  <c r="H9"/>
  <c r="B20" i="43"/>
  <c r="K12" i="39"/>
  <c r="K26"/>
  <c r="K32"/>
  <c r="B18"/>
  <c r="K18" s="1"/>
  <c r="K16"/>
  <c r="K17"/>
  <c r="B21" i="38"/>
  <c r="K21" s="1"/>
  <c r="B13"/>
  <c r="K13" s="1"/>
  <c r="B34"/>
  <c r="K34" s="1"/>
  <c r="B28"/>
  <c r="K28" s="1"/>
  <c r="B20"/>
  <c r="K20" s="1"/>
  <c r="B14"/>
  <c r="K14" s="1"/>
  <c r="B27"/>
  <c r="K27" s="1"/>
  <c r="B7"/>
  <c r="K7" s="1"/>
  <c r="I34" i="35"/>
  <c r="J34" s="1"/>
  <c r="K34" s="1"/>
  <c r="H34"/>
  <c r="M46" i="3"/>
  <c r="K49"/>
  <c r="K46"/>
  <c r="M48"/>
  <c r="M49"/>
  <c r="M50" s="1"/>
  <c r="M45"/>
  <c r="M47"/>
  <c r="K45"/>
  <c r="K47"/>
  <c r="J47"/>
  <c r="J48"/>
  <c r="J49"/>
  <c r="J45"/>
  <c r="M43"/>
  <c r="M42"/>
  <c r="K41"/>
  <c r="M41"/>
  <c r="K40"/>
  <c r="K42"/>
  <c r="M40"/>
  <c r="M44" s="1"/>
  <c r="J40"/>
  <c r="E43"/>
  <c r="I43"/>
  <c r="J41"/>
  <c r="J42"/>
  <c r="J43"/>
  <c r="G43"/>
  <c r="L37"/>
  <c r="L36"/>
  <c r="L39" s="1"/>
  <c r="K38"/>
  <c r="M37"/>
  <c r="K37"/>
  <c r="K36"/>
  <c r="K39" s="1"/>
  <c r="M38"/>
  <c r="M36"/>
  <c r="M39" s="1"/>
  <c r="J37"/>
  <c r="J38"/>
  <c r="H9" i="44"/>
  <c r="I9"/>
  <c r="J9" s="1"/>
  <c r="H8"/>
  <c r="I8"/>
  <c r="J8" s="1"/>
  <c r="H7"/>
  <c r="I7"/>
  <c r="J7" s="1"/>
  <c r="I33" i="45"/>
  <c r="J33" s="1"/>
  <c r="H33"/>
  <c r="H25"/>
  <c r="I25"/>
  <c r="J25" s="1"/>
  <c r="I24"/>
  <c r="J24" s="1"/>
  <c r="K24" s="1"/>
  <c r="I23"/>
  <c r="J23" s="1"/>
  <c r="H23"/>
  <c r="I19"/>
  <c r="J19" s="1"/>
  <c r="H19"/>
  <c r="I13"/>
  <c r="J13" s="1"/>
  <c r="H13"/>
  <c r="H5"/>
  <c r="K5" s="1"/>
  <c r="I5"/>
  <c r="J5" s="1"/>
  <c r="D3" i="37"/>
  <c r="L3" i="46"/>
  <c r="J29"/>
  <c r="I13"/>
  <c r="J13" s="1"/>
  <c r="H13"/>
  <c r="I11"/>
  <c r="J11" s="1"/>
  <c r="H11"/>
  <c r="K29"/>
  <c r="I6"/>
  <c r="J6" s="1"/>
  <c r="H35"/>
  <c r="I35"/>
  <c r="J35" s="1"/>
  <c r="I17"/>
  <c r="J17" s="1"/>
  <c r="H17"/>
  <c r="H5"/>
  <c r="I5"/>
  <c r="J5" s="1"/>
  <c r="H34"/>
  <c r="I34"/>
  <c r="J34" s="1"/>
  <c r="I33"/>
  <c r="J33" s="1"/>
  <c r="H33"/>
  <c r="K31"/>
  <c r="I12"/>
  <c r="J12" s="1"/>
  <c r="I30" i="43"/>
  <c r="J30" s="1"/>
  <c r="H30"/>
  <c r="K30" s="1"/>
  <c r="I28"/>
  <c r="J28" s="1"/>
  <c r="H28"/>
  <c r="K28" s="1"/>
  <c r="H14"/>
  <c r="I8"/>
  <c r="H8"/>
  <c r="I6"/>
  <c r="H6"/>
  <c r="H5"/>
  <c r="I5"/>
  <c r="J5" s="1"/>
  <c r="I6" i="42"/>
  <c r="J6" s="1"/>
  <c r="H6"/>
  <c r="H6" i="41"/>
  <c r="I6"/>
  <c r="J6" s="1"/>
  <c r="I5"/>
  <c r="J5" s="1"/>
  <c r="H5"/>
  <c r="D3" i="38"/>
  <c r="L3" i="43"/>
  <c r="L3" i="44"/>
  <c r="H30" i="40"/>
  <c r="I30"/>
  <c r="J30" s="1"/>
  <c r="K30" s="1"/>
  <c r="I23"/>
  <c r="J23" s="1"/>
  <c r="H23"/>
  <c r="K23" s="1"/>
  <c r="I5"/>
  <c r="J5" s="1"/>
  <c r="H5"/>
  <c r="K5" s="1"/>
  <c r="F43" i="3"/>
  <c r="H43"/>
  <c r="M21"/>
  <c r="K5" i="37"/>
  <c r="D11" i="3"/>
  <c r="D14" s="1"/>
  <c r="M51"/>
  <c r="I34" i="44"/>
  <c r="J34" s="1"/>
  <c r="K34" s="1"/>
  <c r="H34"/>
  <c r="H29"/>
  <c r="I29"/>
  <c r="J29" s="1"/>
  <c r="H27"/>
  <c r="I27"/>
  <c r="J27" s="1"/>
  <c r="K27" s="1"/>
  <c r="I23"/>
  <c r="J23" s="1"/>
  <c r="H23"/>
  <c r="H19"/>
  <c r="I19"/>
  <c r="J19" s="1"/>
  <c r="I15"/>
  <c r="J15" s="1"/>
  <c r="H15"/>
  <c r="H13"/>
  <c r="I13"/>
  <c r="J13" s="1"/>
  <c r="H12"/>
  <c r="I12"/>
  <c r="J12" s="1"/>
  <c r="I11"/>
  <c r="J11" s="1"/>
  <c r="H11"/>
  <c r="I32"/>
  <c r="J32" s="1"/>
  <c r="H32"/>
  <c r="I28"/>
  <c r="J28" s="1"/>
  <c r="H28"/>
  <c r="H24"/>
  <c r="I24"/>
  <c r="J24" s="1"/>
  <c r="H20"/>
  <c r="I20"/>
  <c r="J20" s="1"/>
  <c r="H16"/>
  <c r="I16"/>
  <c r="J16" s="1"/>
  <c r="I14"/>
  <c r="J14" s="1"/>
  <c r="H14"/>
  <c r="I10"/>
  <c r="J10" s="1"/>
  <c r="H10"/>
  <c r="J35"/>
  <c r="K35" s="1"/>
  <c r="I26"/>
  <c r="J26" s="1"/>
  <c r="I22"/>
  <c r="J22" s="1"/>
  <c r="K21"/>
  <c r="I18"/>
  <c r="J18" s="1"/>
  <c r="K8"/>
  <c r="K6"/>
  <c r="H6" i="45"/>
  <c r="I6"/>
  <c r="J6" s="1"/>
  <c r="K6" s="1"/>
  <c r="H12"/>
  <c r="K12" s="1"/>
  <c r="I12"/>
  <c r="J12" s="1"/>
  <c r="I10"/>
  <c r="J10" s="1"/>
  <c r="H10"/>
  <c r="H32"/>
  <c r="I32"/>
  <c r="J32" s="1"/>
  <c r="I30"/>
  <c r="J30" s="1"/>
  <c r="H30"/>
  <c r="H22"/>
  <c r="I22"/>
  <c r="J22" s="1"/>
  <c r="H18"/>
  <c r="I18"/>
  <c r="J18" s="1"/>
  <c r="H15"/>
  <c r="I15"/>
  <c r="J15" s="1"/>
  <c r="H11"/>
  <c r="I11"/>
  <c r="J11" s="1"/>
  <c r="I9"/>
  <c r="J9" s="1"/>
  <c r="H9"/>
  <c r="H31"/>
  <c r="I31"/>
  <c r="J31" s="1"/>
  <c r="I29"/>
  <c r="J29" s="1"/>
  <c r="H29"/>
  <c r="I21"/>
  <c r="J21" s="1"/>
  <c r="H21"/>
  <c r="H17"/>
  <c r="I17"/>
  <c r="J17" s="1"/>
  <c r="I8"/>
  <c r="J8" s="1"/>
  <c r="I14"/>
  <c r="J14" s="1"/>
  <c r="I34"/>
  <c r="J34" s="1"/>
  <c r="I28"/>
  <c r="J28" s="1"/>
  <c r="I26"/>
  <c r="J26" s="1"/>
  <c r="K26" s="1"/>
  <c r="I20"/>
  <c r="J20" s="1"/>
  <c r="I16"/>
  <c r="J16" s="1"/>
  <c r="B9"/>
  <c r="K9" s="1"/>
  <c r="B31"/>
  <c r="K31" s="1"/>
  <c r="B13"/>
  <c r="B23"/>
  <c r="H32" i="46"/>
  <c r="I32"/>
  <c r="J32" s="1"/>
  <c r="H28"/>
  <c r="I28"/>
  <c r="J28" s="1"/>
  <c r="I26"/>
  <c r="J26" s="1"/>
  <c r="H26"/>
  <c r="I20"/>
  <c r="J20" s="1"/>
  <c r="H20"/>
  <c r="H16"/>
  <c r="I16"/>
  <c r="J16" s="1"/>
  <c r="H31"/>
  <c r="I31"/>
  <c r="J31" s="1"/>
  <c r="I27"/>
  <c r="J27" s="1"/>
  <c r="H27"/>
  <c r="I25"/>
  <c r="J25" s="1"/>
  <c r="K25" s="1"/>
  <c r="H25"/>
  <c r="H23"/>
  <c r="K23" s="1"/>
  <c r="I23"/>
  <c r="J23" s="1"/>
  <c r="H21"/>
  <c r="I21"/>
  <c r="J21" s="1"/>
  <c r="I19"/>
  <c r="J19" s="1"/>
  <c r="K19" s="1"/>
  <c r="H19"/>
  <c r="H15"/>
  <c r="K15" s="1"/>
  <c r="I15"/>
  <c r="J15" s="1"/>
  <c r="H10"/>
  <c r="I10"/>
  <c r="J10" s="1"/>
  <c r="H7"/>
  <c r="I7"/>
  <c r="J7" s="1"/>
  <c r="I30"/>
  <c r="J30" s="1"/>
  <c r="I18"/>
  <c r="J18" s="1"/>
  <c r="I14"/>
  <c r="J14" s="1"/>
  <c r="K14" s="1"/>
  <c r="K13"/>
  <c r="I8"/>
  <c r="J8" s="1"/>
  <c r="K5"/>
  <c r="I29" i="43"/>
  <c r="J29" s="1"/>
  <c r="H29"/>
  <c r="H23"/>
  <c r="I23"/>
  <c r="J23" s="1"/>
  <c r="I21"/>
  <c r="J21" s="1"/>
  <c r="H21"/>
  <c r="H18"/>
  <c r="I18"/>
  <c r="J18" s="1"/>
  <c r="H15"/>
  <c r="I15"/>
  <c r="J15" s="1"/>
  <c r="I12"/>
  <c r="J12" s="1"/>
  <c r="H12"/>
  <c r="H9"/>
  <c r="I9"/>
  <c r="J9" s="1"/>
  <c r="H7"/>
  <c r="I7"/>
  <c r="J7" s="1"/>
  <c r="J14"/>
  <c r="J8"/>
  <c r="K8" s="1"/>
  <c r="J6"/>
  <c r="I32"/>
  <c r="J32" s="1"/>
  <c r="H32"/>
  <c r="H31"/>
  <c r="K31" s="1"/>
  <c r="I31"/>
  <c r="J31" s="1"/>
  <c r="I22"/>
  <c r="J22" s="1"/>
  <c r="H22"/>
  <c r="I20"/>
  <c r="J20" s="1"/>
  <c r="K20" s="1"/>
  <c r="H20"/>
  <c r="H17"/>
  <c r="I17"/>
  <c r="J17" s="1"/>
  <c r="H11"/>
  <c r="I11"/>
  <c r="J11" s="1"/>
  <c r="I10"/>
  <c r="J10" s="1"/>
  <c r="K10" s="1"/>
  <c r="H10"/>
  <c r="K14"/>
  <c r="I33"/>
  <c r="J33" s="1"/>
  <c r="I27"/>
  <c r="J27" s="1"/>
  <c r="I25"/>
  <c r="J25" s="1"/>
  <c r="I19"/>
  <c r="J19" s="1"/>
  <c r="H16"/>
  <c r="K15"/>
  <c r="K7"/>
  <c r="H27" i="42"/>
  <c r="I27"/>
  <c r="J27" s="1"/>
  <c r="K27" s="1"/>
  <c r="J14"/>
  <c r="H17"/>
  <c r="I17"/>
  <c r="J17" s="1"/>
  <c r="H13"/>
  <c r="I13"/>
  <c r="J13" s="1"/>
  <c r="H31"/>
  <c r="I31"/>
  <c r="J31" s="1"/>
  <c r="K11"/>
  <c r="K10"/>
  <c r="H28" i="41"/>
  <c r="I28"/>
  <c r="J28" s="1"/>
  <c r="K28" s="1"/>
  <c r="H34"/>
  <c r="I34"/>
  <c r="J34" s="1"/>
  <c r="H12"/>
  <c r="I12"/>
  <c r="J12" s="1"/>
  <c r="K6"/>
  <c r="B34"/>
  <c r="B14"/>
  <c r="I42" i="3"/>
  <c r="F42"/>
  <c r="E42"/>
  <c r="I8" i="40"/>
  <c r="J8" s="1"/>
  <c r="H8"/>
  <c r="I16"/>
  <c r="J16" s="1"/>
  <c r="H16"/>
  <c r="I31"/>
  <c r="J31" s="1"/>
  <c r="H31"/>
  <c r="I9"/>
  <c r="J9" s="1"/>
  <c r="H9"/>
  <c r="I17"/>
  <c r="J17" s="1"/>
  <c r="K17" s="1"/>
  <c r="H17"/>
  <c r="B9"/>
  <c r="K9" s="1"/>
  <c r="B16"/>
  <c r="I41" i="3"/>
  <c r="G41"/>
  <c r="E41"/>
  <c r="K34" i="39"/>
  <c r="K30"/>
  <c r="K24"/>
  <c r="K22"/>
  <c r="K20"/>
  <c r="K14"/>
  <c r="K10"/>
  <c r="K8"/>
  <c r="K6"/>
  <c r="K35"/>
  <c r="K31"/>
  <c r="K29"/>
  <c r="K27"/>
  <c r="K21"/>
  <c r="K15"/>
  <c r="K13"/>
  <c r="K9"/>
  <c r="K7"/>
  <c r="K33" i="38"/>
  <c r="K31"/>
  <c r="K25"/>
  <c r="K23"/>
  <c r="K18"/>
  <c r="K32"/>
  <c r="K30"/>
  <c r="K24"/>
  <c r="K22"/>
  <c r="I38" i="3"/>
  <c r="G38"/>
  <c r="E38"/>
  <c r="D38"/>
  <c r="K34" i="37"/>
  <c r="K32"/>
  <c r="K28"/>
  <c r="K26"/>
  <c r="K22"/>
  <c r="K20"/>
  <c r="K18"/>
  <c r="K14"/>
  <c r="K12"/>
  <c r="K7"/>
  <c r="K8"/>
  <c r="K35"/>
  <c r="K33"/>
  <c r="K29"/>
  <c r="K21"/>
  <c r="K19"/>
  <c r="K15"/>
  <c r="K13"/>
  <c r="K11"/>
  <c r="K6"/>
  <c r="I37" i="3"/>
  <c r="G37"/>
  <c r="E37"/>
  <c r="K24" i="36"/>
  <c r="I10" i="35"/>
  <c r="J10" s="1"/>
  <c r="H10"/>
  <c r="I11"/>
  <c r="J11" s="1"/>
  <c r="H11"/>
  <c r="B6"/>
  <c r="K6" s="1"/>
  <c r="B19"/>
  <c r="K19" s="1"/>
  <c r="B33"/>
  <c r="K33" s="1"/>
  <c r="K12"/>
  <c r="B26"/>
  <c r="K26" s="1"/>
  <c r="D41" i="3"/>
  <c r="D2" i="40"/>
  <c r="D42" i="3"/>
  <c r="K25" i="44"/>
  <c r="K24"/>
  <c r="K23"/>
  <c r="K19"/>
  <c r="K13"/>
  <c r="K9"/>
  <c r="K5"/>
  <c r="J14" i="3"/>
  <c r="K32" i="45"/>
  <c r="K29"/>
  <c r="H27"/>
  <c r="K27" s="1"/>
  <c r="I27"/>
  <c r="J27" s="1"/>
  <c r="K25"/>
  <c r="K21"/>
  <c r="K18"/>
  <c r="K15"/>
  <c r="K7"/>
  <c r="K35" i="46"/>
  <c r="K28"/>
  <c r="I24"/>
  <c r="J24" s="1"/>
  <c r="I22"/>
  <c r="J22" s="1"/>
  <c r="K22" s="1"/>
  <c r="K17"/>
  <c r="K11"/>
  <c r="K9"/>
  <c r="K8"/>
  <c r="K32" i="43"/>
  <c r="K26"/>
  <c r="K16"/>
  <c r="K13"/>
  <c r="K12"/>
  <c r="K11"/>
  <c r="K9"/>
  <c r="H29" i="42"/>
  <c r="I29"/>
  <c r="J29" s="1"/>
  <c r="I26"/>
  <c r="H26"/>
  <c r="I24"/>
  <c r="H24"/>
  <c r="I22"/>
  <c r="H22"/>
  <c r="I20"/>
  <c r="J20" s="1"/>
  <c r="K20" s="1"/>
  <c r="H20"/>
  <c r="I5"/>
  <c r="J5" s="1"/>
  <c r="H5"/>
  <c r="K5" s="1"/>
  <c r="H33"/>
  <c r="I33"/>
  <c r="J33" s="1"/>
  <c r="H19"/>
  <c r="I19"/>
  <c r="J19" s="1"/>
  <c r="I32" i="41"/>
  <c r="J32" s="1"/>
  <c r="H32"/>
  <c r="H30"/>
  <c r="I30"/>
  <c r="J30" s="1"/>
  <c r="H27"/>
  <c r="I27"/>
  <c r="J27" s="1"/>
  <c r="H13"/>
  <c r="I13"/>
  <c r="J13" s="1"/>
  <c r="H8"/>
  <c r="I8"/>
  <c r="J8" s="1"/>
  <c r="I35"/>
  <c r="J35" s="1"/>
  <c r="K12"/>
  <c r="I10" i="40"/>
  <c r="J10" s="1"/>
  <c r="H10"/>
  <c r="H12"/>
  <c r="I12"/>
  <c r="J12" s="1"/>
  <c r="I25"/>
  <c r="J25" s="1"/>
  <c r="H25"/>
  <c r="I28"/>
  <c r="J28" s="1"/>
  <c r="H28"/>
  <c r="I11"/>
  <c r="J11" s="1"/>
  <c r="H11"/>
  <c r="I15"/>
  <c r="J15" s="1"/>
  <c r="K15" s="1"/>
  <c r="H15"/>
  <c r="I22"/>
  <c r="J22" s="1"/>
  <c r="H22"/>
  <c r="I26"/>
  <c r="J26" s="1"/>
  <c r="H26"/>
  <c r="K17" i="38"/>
  <c r="K16"/>
  <c r="K15"/>
  <c r="I12" i="36"/>
  <c r="J12" s="1"/>
  <c r="K12" s="1"/>
  <c r="H12"/>
  <c r="I15"/>
  <c r="J15" s="1"/>
  <c r="H15"/>
  <c r="I30"/>
  <c r="J30" s="1"/>
  <c r="H30"/>
  <c r="I7"/>
  <c r="J7" s="1"/>
  <c r="H7"/>
  <c r="I13"/>
  <c r="J13" s="1"/>
  <c r="H13"/>
  <c r="I28"/>
  <c r="J28" s="1"/>
  <c r="K28" s="1"/>
  <c r="H28"/>
  <c r="K19"/>
  <c r="I35" i="42"/>
  <c r="J35" s="1"/>
  <c r="H35"/>
  <c r="H32"/>
  <c r="I32"/>
  <c r="J32" s="1"/>
  <c r="H28"/>
  <c r="I28"/>
  <c r="J28" s="1"/>
  <c r="H25"/>
  <c r="I25"/>
  <c r="J25" s="1"/>
  <c r="H23"/>
  <c r="I23"/>
  <c r="J23" s="1"/>
  <c r="H21"/>
  <c r="I21"/>
  <c r="J21" s="1"/>
  <c r="H18"/>
  <c r="I18"/>
  <c r="J18" s="1"/>
  <c r="H15"/>
  <c r="I15"/>
  <c r="J15" s="1"/>
  <c r="H9"/>
  <c r="I9"/>
  <c r="J9" s="1"/>
  <c r="J26"/>
  <c r="J24"/>
  <c r="K24" s="1"/>
  <c r="J22"/>
  <c r="K22" s="1"/>
  <c r="H34"/>
  <c r="I34"/>
  <c r="J34" s="1"/>
  <c r="H30"/>
  <c r="I30"/>
  <c r="J30" s="1"/>
  <c r="I16"/>
  <c r="J16" s="1"/>
  <c r="H16"/>
  <c r="I12"/>
  <c r="J12" s="1"/>
  <c r="H12"/>
  <c r="I8"/>
  <c r="J8" s="1"/>
  <c r="H8"/>
  <c r="K33"/>
  <c r="K35"/>
  <c r="K30"/>
  <c r="H14"/>
  <c r="K14" s="1"/>
  <c r="I7"/>
  <c r="J7" s="1"/>
  <c r="H22" i="41"/>
  <c r="I22"/>
  <c r="J22" s="1"/>
  <c r="H20"/>
  <c r="I20"/>
  <c r="J20" s="1"/>
  <c r="I18"/>
  <c r="J18" s="1"/>
  <c r="H18"/>
  <c r="I16"/>
  <c r="J16" s="1"/>
  <c r="H16"/>
  <c r="H15"/>
  <c r="I15"/>
  <c r="J15" s="1"/>
  <c r="K15" s="1"/>
  <c r="I10"/>
  <c r="J10" s="1"/>
  <c r="K10" s="1"/>
  <c r="H10"/>
  <c r="I7"/>
  <c r="J7" s="1"/>
  <c r="H7"/>
  <c r="H29"/>
  <c r="I29"/>
  <c r="J29" s="1"/>
  <c r="I26"/>
  <c r="J26" s="1"/>
  <c r="H26"/>
  <c r="I24"/>
  <c r="J24" s="1"/>
  <c r="H24"/>
  <c r="H14"/>
  <c r="I14"/>
  <c r="J14" s="1"/>
  <c r="I31"/>
  <c r="J31" s="1"/>
  <c r="K31" s="1"/>
  <c r="I25"/>
  <c r="J25" s="1"/>
  <c r="I19"/>
  <c r="J19" s="1"/>
  <c r="I17"/>
  <c r="J17" s="1"/>
  <c r="I9"/>
  <c r="J9" s="1"/>
  <c r="K9" s="1"/>
  <c r="I7" i="40"/>
  <c r="J7" s="1"/>
  <c r="H7"/>
  <c r="I14"/>
  <c r="J14" s="1"/>
  <c r="H14"/>
  <c r="I19"/>
  <c r="J19" s="1"/>
  <c r="H19"/>
  <c r="H29"/>
  <c r="I29"/>
  <c r="J29" s="1"/>
  <c r="H32"/>
  <c r="I32"/>
  <c r="J32" s="1"/>
  <c r="H6"/>
  <c r="I6"/>
  <c r="J6" s="1"/>
  <c r="I13"/>
  <c r="J13" s="1"/>
  <c r="K13" s="1"/>
  <c r="H13"/>
  <c r="H18"/>
  <c r="I18"/>
  <c r="J18" s="1"/>
  <c r="I21"/>
  <c r="J21" s="1"/>
  <c r="H21"/>
  <c r="I33"/>
  <c r="J33" s="1"/>
  <c r="H33"/>
  <c r="K6"/>
  <c r="K28"/>
  <c r="K10"/>
  <c r="K12"/>
  <c r="K23" i="39"/>
  <c r="K28"/>
  <c r="K12" i="38"/>
  <c r="K9"/>
  <c r="K26"/>
  <c r="K29"/>
  <c r="H38" i="3"/>
  <c r="F38"/>
  <c r="J9"/>
  <c r="I10" i="36"/>
  <c r="J10" s="1"/>
  <c r="H10"/>
  <c r="I16"/>
  <c r="J16" s="1"/>
  <c r="H16"/>
  <c r="I18"/>
  <c r="J18" s="1"/>
  <c r="H18"/>
  <c r="K18" s="1"/>
  <c r="I31"/>
  <c r="J31" s="1"/>
  <c r="H31"/>
  <c r="K31" s="1"/>
  <c r="H6"/>
  <c r="I6"/>
  <c r="J6" s="1"/>
  <c r="K6" s="1"/>
  <c r="I8"/>
  <c r="J8" s="1"/>
  <c r="H8"/>
  <c r="I9"/>
  <c r="J9" s="1"/>
  <c r="H9"/>
  <c r="H11"/>
  <c r="I11"/>
  <c r="J11" s="1"/>
  <c r="I17"/>
  <c r="J17" s="1"/>
  <c r="K17" s="1"/>
  <c r="H17"/>
  <c r="I27"/>
  <c r="J27" s="1"/>
  <c r="H27"/>
  <c r="K15"/>
  <c r="H5"/>
  <c r="I21" i="35"/>
  <c r="J21" s="1"/>
  <c r="H21"/>
  <c r="I23"/>
  <c r="J23" s="1"/>
  <c r="H23"/>
  <c r="I35"/>
  <c r="J35" s="1"/>
  <c r="H35"/>
  <c r="H16"/>
  <c r="I16"/>
  <c r="J16" s="1"/>
  <c r="I22"/>
  <c r="J22" s="1"/>
  <c r="H22"/>
  <c r="I31"/>
  <c r="J31" s="1"/>
  <c r="H31"/>
  <c r="K10"/>
  <c r="I9"/>
  <c r="J9" s="1"/>
  <c r="H9"/>
  <c r="I13"/>
  <c r="J13" s="1"/>
  <c r="H13"/>
  <c r="H17"/>
  <c r="I17"/>
  <c r="J17" s="1"/>
  <c r="I20"/>
  <c r="J20" s="1"/>
  <c r="H20"/>
  <c r="I24"/>
  <c r="J24" s="1"/>
  <c r="H24"/>
  <c r="I27"/>
  <c r="J27" s="1"/>
  <c r="H27"/>
  <c r="I29"/>
  <c r="J29" s="1"/>
  <c r="H29"/>
  <c r="I8"/>
  <c r="J8" s="1"/>
  <c r="H8"/>
  <c r="I12"/>
  <c r="J12" s="1"/>
  <c r="H12"/>
  <c r="I15"/>
  <c r="J15" s="1"/>
  <c r="H15"/>
  <c r="I19"/>
  <c r="J19" s="1"/>
  <c r="H19"/>
  <c r="I26"/>
  <c r="J26" s="1"/>
  <c r="H26"/>
  <c r="I28"/>
  <c r="J28" s="1"/>
  <c r="H28"/>
  <c r="I30"/>
  <c r="J30" s="1"/>
  <c r="H30"/>
  <c r="K11"/>
  <c r="K31"/>
  <c r="K7"/>
  <c r="K13" i="42"/>
  <c r="K12"/>
  <c r="K8"/>
  <c r="H33" i="41"/>
  <c r="I33"/>
  <c r="J33" s="1"/>
  <c r="K32"/>
  <c r="K29"/>
  <c r="I23"/>
  <c r="J23" s="1"/>
  <c r="I21"/>
  <c r="J21" s="1"/>
  <c r="K23"/>
  <c r="K22"/>
  <c r="I11"/>
  <c r="J11" s="1"/>
  <c r="K8"/>
  <c r="K5"/>
  <c r="J44" i="3"/>
  <c r="J20"/>
  <c r="D3" i="35"/>
  <c r="D37" i="3"/>
  <c r="H37"/>
  <c r="D2" i="37"/>
  <c r="D3" i="39"/>
  <c r="D3" i="40"/>
  <c r="D3" i="41"/>
  <c r="L3" i="42"/>
  <c r="L3" i="45"/>
  <c r="L2" i="43"/>
  <c r="D2" i="36"/>
  <c r="I34" i="40"/>
  <c r="J34" s="1"/>
  <c r="H34"/>
  <c r="K33"/>
  <c r="I27"/>
  <c r="J27" s="1"/>
  <c r="H27"/>
  <c r="K27"/>
  <c r="K26"/>
  <c r="K25"/>
  <c r="I24"/>
  <c r="J24" s="1"/>
  <c r="H24"/>
  <c r="K24" s="1"/>
  <c r="I20"/>
  <c r="J20" s="1"/>
  <c r="H20"/>
  <c r="K20" s="1"/>
  <c r="K19"/>
  <c r="J36" i="3"/>
  <c r="J39" s="1"/>
  <c r="J46"/>
  <c r="J50" s="1"/>
  <c r="D2" i="38"/>
  <c r="F41" i="3"/>
  <c r="H41"/>
  <c r="D43"/>
  <c r="F37"/>
  <c r="L2" i="42"/>
  <c r="L2" i="46"/>
  <c r="K19" i="38"/>
  <c r="K11"/>
  <c r="K10"/>
  <c r="K8"/>
  <c r="K5"/>
  <c r="H32" i="36"/>
  <c r="K32" s="1"/>
  <c r="I29"/>
  <c r="J29" s="1"/>
  <c r="H29"/>
  <c r="K29"/>
  <c r="K25"/>
  <c r="H21"/>
  <c r="I21"/>
  <c r="J21" s="1"/>
  <c r="K21" s="1"/>
  <c r="K20"/>
  <c r="I14"/>
  <c r="J14" s="1"/>
  <c r="H14"/>
  <c r="K13"/>
  <c r="K11"/>
  <c r="K5"/>
  <c r="K35" i="35"/>
  <c r="I32"/>
  <c r="J32" s="1"/>
  <c r="H32"/>
  <c r="K32" s="1"/>
  <c r="K28"/>
  <c r="I25"/>
  <c r="J25" s="1"/>
  <c r="H25"/>
  <c r="I18"/>
  <c r="J18" s="1"/>
  <c r="H18"/>
  <c r="I14"/>
  <c r="J14" s="1"/>
  <c r="H14"/>
  <c r="K10" i="44"/>
  <c r="K17"/>
  <c r="K31"/>
  <c r="K12"/>
  <c r="K11"/>
  <c r="K32"/>
  <c r="K19" i="45"/>
  <c r="K6" i="46"/>
  <c r="K24" i="43"/>
  <c r="K33"/>
  <c r="K29"/>
  <c r="K27"/>
  <c r="K6" i="42"/>
  <c r="K30" i="41"/>
  <c r="K26" i="36"/>
  <c r="K7"/>
  <c r="K10"/>
  <c r="K22" i="35"/>
  <c r="K8"/>
  <c r="K29"/>
  <c r="K15"/>
  <c r="D46" i="3"/>
  <c r="E46"/>
  <c r="F46"/>
  <c r="G46"/>
  <c r="H46"/>
  <c r="I46"/>
  <c r="D47"/>
  <c r="E47"/>
  <c r="F47"/>
  <c r="G47"/>
  <c r="H47"/>
  <c r="I47"/>
  <c r="E48"/>
  <c r="F48"/>
  <c r="G48"/>
  <c r="H48"/>
  <c r="I48"/>
  <c r="D49"/>
  <c r="E49"/>
  <c r="F49"/>
  <c r="G49"/>
  <c r="H49"/>
  <c r="I49"/>
  <c r="K8" i="45"/>
  <c r="K14"/>
  <c r="K28"/>
  <c r="K22"/>
  <c r="K20"/>
  <c r="K16"/>
  <c r="K32" i="46"/>
  <c r="K30"/>
  <c r="K26"/>
  <c r="K24"/>
  <c r="K20"/>
  <c r="K18"/>
  <c r="K16"/>
  <c r="K12"/>
  <c r="K10"/>
  <c r="K8" i="36"/>
  <c r="K29" i="44"/>
  <c r="K28"/>
  <c r="K26"/>
  <c r="K22"/>
  <c r="K20"/>
  <c r="K18"/>
  <c r="K14"/>
  <c r="K7"/>
  <c r="K34" i="45"/>
  <c r="K30"/>
  <c r="K25" i="43"/>
  <c r="K21"/>
  <c r="K19"/>
  <c r="K9" i="42"/>
  <c r="K7"/>
  <c r="K35" i="41"/>
  <c r="K33"/>
  <c r="K27"/>
  <c r="K25"/>
  <c r="K21"/>
  <c r="K19"/>
  <c r="K17"/>
  <c r="K13"/>
  <c r="K11"/>
  <c r="K36" i="37"/>
  <c r="E20" i="3"/>
  <c r="E45"/>
  <c r="F20"/>
  <c r="F45"/>
  <c r="G20"/>
  <c r="G45"/>
  <c r="H20"/>
  <c r="H45"/>
  <c r="I20"/>
  <c r="I45"/>
  <c r="D45"/>
  <c r="D40"/>
  <c r="E14"/>
  <c r="E40"/>
  <c r="F14"/>
  <c r="F40"/>
  <c r="G14"/>
  <c r="G40"/>
  <c r="H40"/>
  <c r="I14"/>
  <c r="I40"/>
  <c r="I9"/>
  <c r="I36"/>
  <c r="H9"/>
  <c r="H36"/>
  <c r="F9"/>
  <c r="F36"/>
  <c r="E9"/>
  <c r="E36"/>
  <c r="E39" s="1"/>
  <c r="D9"/>
  <c r="D36"/>
  <c r="G9"/>
  <c r="G36"/>
  <c r="K16" i="44" l="1"/>
  <c r="K15"/>
  <c r="K11" i="45"/>
  <c r="K10"/>
  <c r="K7" i="46"/>
  <c r="K34"/>
  <c r="K17" i="43"/>
  <c r="K22"/>
  <c r="K23"/>
  <c r="K16" i="42"/>
  <c r="K26" i="41"/>
  <c r="K7"/>
  <c r="K21" i="40"/>
  <c r="K14"/>
  <c r="K7"/>
  <c r="K31"/>
  <c r="K8"/>
  <c r="U36" i="39"/>
  <c r="L11" i="3" s="1"/>
  <c r="L41" s="1"/>
  <c r="U36" i="38"/>
  <c r="L10" i="3" s="1"/>
  <c r="U36" i="37"/>
  <c r="L8" i="3" s="1"/>
  <c r="L9" s="1"/>
  <c r="K14" i="35"/>
  <c r="K23"/>
  <c r="L36" i="44"/>
  <c r="C19" i="3" s="1"/>
  <c r="C49" s="1"/>
  <c r="K33" i="45"/>
  <c r="K23"/>
  <c r="K13"/>
  <c r="K21" i="46"/>
  <c r="K27"/>
  <c r="K33"/>
  <c r="I44" i="3"/>
  <c r="G39"/>
  <c r="K18" i="43"/>
  <c r="K31" i="42"/>
  <c r="K26"/>
  <c r="K19"/>
  <c r="K36" i="38"/>
  <c r="D39" i="3"/>
  <c r="I39"/>
  <c r="K34" i="41"/>
  <c r="K20"/>
  <c r="E44" i="3"/>
  <c r="K22" i="40"/>
  <c r="K16"/>
  <c r="K11"/>
  <c r="L36" i="39"/>
  <c r="C11" i="3" s="1"/>
  <c r="C41" s="1"/>
  <c r="L36" i="37"/>
  <c r="C8" i="3" s="1"/>
  <c r="C38" s="1"/>
  <c r="K17" i="45"/>
  <c r="M36"/>
  <c r="D18" i="3" s="1"/>
  <c r="U36" i="45"/>
  <c r="L18" i="3" s="1"/>
  <c r="L48" s="1"/>
  <c r="T36" i="45"/>
  <c r="K18" i="3" s="1"/>
  <c r="U36" i="46"/>
  <c r="L17" i="3" s="1"/>
  <c r="L47" s="1"/>
  <c r="K18" i="42"/>
  <c r="K25"/>
  <c r="K32"/>
  <c r="K17"/>
  <c r="K24" i="41"/>
  <c r="K14"/>
  <c r="K29" i="40"/>
  <c r="L36" i="38"/>
  <c r="C10" i="3" s="1"/>
  <c r="C40" s="1"/>
  <c r="K14" i="36"/>
  <c r="K27" i="35"/>
  <c r="K20"/>
  <c r="K13"/>
  <c r="F44" i="3"/>
  <c r="J21"/>
  <c r="D44"/>
  <c r="K36" i="44"/>
  <c r="U36"/>
  <c r="L19" i="3" s="1"/>
  <c r="L49" s="1"/>
  <c r="K21" i="42"/>
  <c r="K23"/>
  <c r="K16" i="41"/>
  <c r="K34" i="40"/>
  <c r="K27" i="36"/>
  <c r="L36" s="1"/>
  <c r="C7" i="3" s="1"/>
  <c r="C37" s="1"/>
  <c r="K21" i="35"/>
  <c r="K25"/>
  <c r="K15" i="42"/>
  <c r="U36" s="1"/>
  <c r="L15" i="3" s="1"/>
  <c r="L45" s="1"/>
  <c r="K34" i="42"/>
  <c r="K18" i="41"/>
  <c r="K18" i="40"/>
  <c r="K32"/>
  <c r="K18" i="35"/>
  <c r="K30"/>
  <c r="K24"/>
  <c r="K9"/>
  <c r="K16"/>
  <c r="K17"/>
  <c r="F39" i="3"/>
  <c r="H39"/>
  <c r="J51"/>
  <c r="G21"/>
  <c r="E21"/>
  <c r="F21"/>
  <c r="I50"/>
  <c r="H50"/>
  <c r="G50"/>
  <c r="F50"/>
  <c r="E50"/>
  <c r="I21"/>
  <c r="K36" i="39"/>
  <c r="L36" i="43" l="1"/>
  <c r="C16" i="3" s="1"/>
  <c r="C46" s="1"/>
  <c r="U36" i="43"/>
  <c r="L16" i="3" s="1"/>
  <c r="L46" s="1"/>
  <c r="U36" i="41"/>
  <c r="L13" i="3" s="1"/>
  <c r="L43" s="1"/>
  <c r="U36" i="40"/>
  <c r="L12" i="3" s="1"/>
  <c r="L42" s="1"/>
  <c r="L40"/>
  <c r="L44" s="1"/>
  <c r="L38"/>
  <c r="L36" i="45"/>
  <c r="C18" i="3" s="1"/>
  <c r="C48" s="1"/>
  <c r="K36" i="45"/>
  <c r="L36" i="46"/>
  <c r="C17" i="3" s="1"/>
  <c r="C47" s="1"/>
  <c r="K36" i="46"/>
  <c r="E51" i="3"/>
  <c r="K36" i="43"/>
  <c r="I51" i="3"/>
  <c r="L36" i="41"/>
  <c r="C13" i="3" s="1"/>
  <c r="C43" s="1"/>
  <c r="K36" i="40"/>
  <c r="W36" i="39"/>
  <c r="K48" i="3"/>
  <c r="K50" s="1"/>
  <c r="K20"/>
  <c r="D20"/>
  <c r="D21" s="1"/>
  <c r="D48"/>
  <c r="D50" s="1"/>
  <c r="D51" s="1"/>
  <c r="L50"/>
  <c r="T36" i="41"/>
  <c r="K13" i="3" s="1"/>
  <c r="K43" s="1"/>
  <c r="K44" s="1"/>
  <c r="C12"/>
  <c r="C42" s="1"/>
  <c r="K36" i="36"/>
  <c r="L20" i="3"/>
  <c r="L36" i="42"/>
  <c r="C15" i="3" s="1"/>
  <c r="C45" s="1"/>
  <c r="K36" i="42"/>
  <c r="K36" i="35"/>
  <c r="K36" i="41"/>
  <c r="C6" i="3"/>
  <c r="C9" s="1"/>
  <c r="F51"/>
  <c r="L14" l="1"/>
  <c r="L21" s="1"/>
  <c r="L51"/>
  <c r="C50"/>
  <c r="C44"/>
  <c r="K51"/>
  <c r="K14"/>
  <c r="K21" s="1"/>
  <c r="C14"/>
  <c r="C20"/>
  <c r="C36"/>
  <c r="C39" s="1"/>
  <c r="G42"/>
  <c r="G44" s="1"/>
  <c r="G51" s="1"/>
  <c r="Q36" i="40"/>
  <c r="H12" i="3" s="1"/>
  <c r="C51" l="1"/>
  <c r="C21"/>
  <c r="H14"/>
  <c r="H21" s="1"/>
  <c r="H42"/>
  <c r="H44" s="1"/>
  <c r="H51" s="1"/>
</calcChain>
</file>

<file path=xl/sharedStrings.xml><?xml version="1.0" encoding="utf-8"?>
<sst xmlns="http://schemas.openxmlformats.org/spreadsheetml/2006/main" count="273" uniqueCount="89">
  <si>
    <t>Name:</t>
  </si>
  <si>
    <t>Partnername:</t>
  </si>
  <si>
    <t>SUM</t>
  </si>
  <si>
    <t>August</t>
  </si>
  <si>
    <t>September</t>
  </si>
  <si>
    <t>November</t>
  </si>
  <si>
    <t>April</t>
  </si>
  <si>
    <t>Overhead
%              Euro</t>
  </si>
  <si>
    <t>Fachhochschule Lübeck</t>
  </si>
  <si>
    <t>Stunden-verrechnungs-satz in Euro incl. overhead</t>
  </si>
  <si>
    <t>Stundenverrech-nungssatz in Euro</t>
  </si>
  <si>
    <t>Tag</t>
  </si>
  <si>
    <t>Datum</t>
  </si>
  <si>
    <t>Aktivität (nicht mehr als zwei Reihen)</t>
  </si>
  <si>
    <t>Juli</t>
  </si>
  <si>
    <t>Oktober</t>
  </si>
  <si>
    <t>Dezember</t>
  </si>
  <si>
    <t>Summe</t>
  </si>
  <si>
    <t>Januar</t>
  </si>
  <si>
    <t>Februar</t>
  </si>
  <si>
    <t>März</t>
  </si>
  <si>
    <t>Mai</t>
  </si>
  <si>
    <t>Juni</t>
  </si>
  <si>
    <t>Stunden insgesamt</t>
  </si>
  <si>
    <t>Aufwand in Euro</t>
  </si>
  <si>
    <t>Berichts-zeiträume</t>
  </si>
  <si>
    <t xml:space="preserve">3. Sie können von einem Monat zu einem anderen Monat in der unteren Leiste wechseln. </t>
  </si>
  <si>
    <t>Anmerkungen:</t>
  </si>
  <si>
    <t xml:space="preserve">1. Bitte regelmäßig die Stunden, die Sie für die jeweiligen Arbeitspakete (AP) aufgewandt haben, eintragen! Bitte kurz die jeweilige Tätigkeit/Aktivität (notwendig für das Berichtswesen) dazuschreiben. </t>
  </si>
  <si>
    <t>5. Das Projektmanagement kommt am Ende eines jeweiligen Berichtszeitraums (s. oben) auf Sie zu und bittet um die Übermitlung der Stundenaufschreibungen.</t>
  </si>
  <si>
    <t xml:space="preserve">Mai </t>
  </si>
  <si>
    <t>6. Die jeweiligen Stundensätze werden vom Projektmanagement in Abstimmung mit der Verwaltung der FH Lübeck ermittelt.</t>
  </si>
  <si>
    <t xml:space="preserve"> </t>
  </si>
  <si>
    <t>H</t>
  </si>
  <si>
    <t>min</t>
  </si>
  <si>
    <t>min D</t>
  </si>
  <si>
    <t>h+x</t>
  </si>
  <si>
    <t>IST Arbeitszeit</t>
  </si>
  <si>
    <t>h+m DEZ</t>
  </si>
  <si>
    <t xml:space="preserve">Stundensatz </t>
  </si>
  <si>
    <t>Projekt</t>
  </si>
  <si>
    <t>Stunden</t>
  </si>
  <si>
    <t>Frei</t>
  </si>
  <si>
    <t>Neujahr</t>
  </si>
  <si>
    <t>4. In der Spalte "IST-Arbeitszeit" bitte die Stunden aus der Zeiterfassung eintragen (6 min Zeit Ein-Ausloggen werden berücksichtigt). Bitte berechnete Zeit [DEZ] mit dem entsprechenden Arbeitspaket verknüpfen</t>
  </si>
  <si>
    <t>NMU</t>
  </si>
  <si>
    <t>9. externe Aufträge (GmbH) sind bei Extern einzutragen</t>
  </si>
  <si>
    <t>OBWI</t>
  </si>
  <si>
    <t>GmbH</t>
  </si>
  <si>
    <t>7. Bitte in Zeile 2 den Namen und das Projekt eintragen. Falls die Stunden über ein anderes Projekt abgerechnet werden sollten (Master, NMU, Extern) bitte entsprechend ändern</t>
  </si>
  <si>
    <t>Externe Aufträge via GmbH</t>
  </si>
  <si>
    <t>2. Die Excel-Datei enthält 14 Blätter (Stundensatz + Überblick Aufwand Stunden insgesamt +  Monate von 01/09-12/09)</t>
  </si>
  <si>
    <t xml:space="preserve"> STRG + =</t>
  </si>
  <si>
    <t>werden in der Rubrik "GMBH" abgerechnet</t>
  </si>
  <si>
    <t>Montag</t>
  </si>
  <si>
    <t>Balt food</t>
  </si>
  <si>
    <t>Tag der Arbeit</t>
  </si>
  <si>
    <t>E-Learning @ FH Lübeck</t>
  </si>
  <si>
    <t>Know-Me</t>
  </si>
  <si>
    <t>2011 months</t>
  </si>
  <si>
    <t>1/11-3/11</t>
  </si>
  <si>
    <t>4/11-7/11</t>
  </si>
  <si>
    <t>8/11-12/11</t>
  </si>
  <si>
    <t>2011</t>
  </si>
  <si>
    <t>frei</t>
  </si>
  <si>
    <t>Samstag</t>
  </si>
  <si>
    <t>Belt Science</t>
  </si>
  <si>
    <t>Linavo</t>
  </si>
  <si>
    <t>nn</t>
  </si>
  <si>
    <t>8. Bitte Dateibenennung wie folgt : oncampus Stundenaufschreibung 2012-01-Namen.xls</t>
  </si>
  <si>
    <t>Unterschrift Mitarbeiter/in</t>
  </si>
  <si>
    <t>2012 months</t>
  </si>
  <si>
    <t>1/12-3/12</t>
  </si>
  <si>
    <t>4/12-7/12</t>
  </si>
  <si>
    <t>8/12-12/12</t>
  </si>
  <si>
    <t>2012</t>
  </si>
  <si>
    <t>Jan 12-März 12</t>
  </si>
  <si>
    <t>April 12 - Juli 12</t>
  </si>
  <si>
    <t>Aug 12- Dez 12</t>
  </si>
  <si>
    <t>Dienstag</t>
  </si>
  <si>
    <t>Bitte Name im Reiter "Stundensatz" eintragen</t>
  </si>
  <si>
    <t>BeltScience</t>
  </si>
  <si>
    <t>Casemaker</t>
  </si>
  <si>
    <t>E-Learning</t>
  </si>
  <si>
    <t>MBG</t>
  </si>
  <si>
    <t>ZUST</t>
  </si>
  <si>
    <t>ISDP</t>
  </si>
  <si>
    <t>sonstiges</t>
  </si>
  <si>
    <t>FHL</t>
  </si>
</sst>
</file>

<file path=xl/styles.xml><?xml version="1.0" encoding="utf-8"?>
<styleSheet xmlns="http://schemas.openxmlformats.org/spreadsheetml/2006/main">
  <fonts count="15">
    <font>
      <sz val="10"/>
      <name val="MS Sans Serif"/>
    </font>
    <font>
      <b/>
      <i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b/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0" fontId="5" fillId="0" borderId="2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Continuous" vertical="center"/>
    </xf>
    <xf numFmtId="49" fontId="7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2" fillId="0" borderId="4" xfId="0" applyFont="1" applyBorder="1" applyAlignment="1">
      <alignment horizontal="left"/>
    </xf>
    <xf numFmtId="4" fontId="10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/>
    <xf numFmtId="4" fontId="10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/>
    </xf>
    <xf numFmtId="4" fontId="5" fillId="2" borderId="2" xfId="0" applyNumberFormat="1" applyFont="1" applyFill="1" applyBorder="1" applyAlignment="1" applyProtection="1">
      <alignment horizontal="center"/>
    </xf>
    <xf numFmtId="49" fontId="11" fillId="2" borderId="2" xfId="0" applyNumberFormat="1" applyFont="1" applyFill="1" applyBorder="1" applyAlignment="1" applyProtection="1">
      <alignment horizontal="center" vertical="center"/>
    </xf>
    <xf numFmtId="14" fontId="8" fillId="3" borderId="2" xfId="0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49" fontId="11" fillId="2" borderId="7" xfId="0" applyNumberFormat="1" applyFont="1" applyFill="1" applyBorder="1" applyAlignment="1" applyProtection="1">
      <alignment horizontal="center" vertical="center"/>
    </xf>
    <xf numFmtId="4" fontId="13" fillId="2" borderId="7" xfId="0" applyNumberFormat="1" applyFont="1" applyFill="1" applyBorder="1" applyAlignment="1" applyProtection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2" fontId="11" fillId="0" borderId="8" xfId="0" applyNumberFormat="1" applyFont="1" applyBorder="1" applyAlignment="1">
      <alignment horizontal="center" vertical="center" shrinkToFit="1"/>
    </xf>
    <xf numFmtId="2" fontId="7" fillId="3" borderId="8" xfId="0" applyNumberFormat="1" applyFont="1" applyFill="1" applyBorder="1" applyAlignment="1">
      <alignment horizontal="center" vertical="center"/>
    </xf>
    <xf numFmtId="2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" fontId="10" fillId="2" borderId="5" xfId="0" applyNumberFormat="1" applyFont="1" applyFill="1" applyBorder="1" applyAlignment="1" applyProtection="1">
      <alignment horizontal="center" vertical="center"/>
    </xf>
    <xf numFmtId="1" fontId="10" fillId="2" borderId="12" xfId="0" applyNumberFormat="1" applyFont="1" applyFill="1" applyBorder="1" applyAlignment="1" applyProtection="1">
      <alignment horizontal="center" vertical="center"/>
    </xf>
    <xf numFmtId="1" fontId="10" fillId="2" borderId="1" xfId="0" applyNumberFormat="1" applyFont="1" applyFill="1" applyBorder="1" applyAlignment="1" applyProtection="1">
      <alignment horizontal="center" vertical="center"/>
    </xf>
    <xf numFmtId="4" fontId="7" fillId="2" borderId="2" xfId="0" applyNumberFormat="1" applyFont="1" applyFill="1" applyBorder="1" applyAlignment="1" applyProtection="1">
      <alignment horizontal="center" vertical="center"/>
    </xf>
    <xf numFmtId="4" fontId="7" fillId="2" borderId="5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left"/>
    </xf>
    <xf numFmtId="20" fontId="10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0" fontId="1" fillId="0" borderId="8" xfId="0" applyFont="1" applyBorder="1" applyAlignment="1"/>
    <xf numFmtId="0" fontId="1" fillId="0" borderId="4" xfId="0" applyFont="1" applyBorder="1" applyAlignment="1"/>
    <xf numFmtId="14" fontId="3" fillId="0" borderId="0" xfId="0" applyNumberFormat="1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14" fontId="3" fillId="0" borderId="15" xfId="0" applyNumberFormat="1" applyFont="1" applyBorder="1" applyAlignment="1"/>
    <xf numFmtId="14" fontId="3" fillId="0" borderId="16" xfId="0" applyNumberFormat="1" applyFont="1" applyBorder="1" applyAlignment="1"/>
    <xf numFmtId="0" fontId="3" fillId="0" borderId="17" xfId="0" applyFont="1" applyBorder="1" applyAlignment="1">
      <alignment horizontal="left" vertical="center"/>
    </xf>
    <xf numFmtId="0" fontId="2" fillId="0" borderId="17" xfId="0" applyFont="1" applyBorder="1"/>
    <xf numFmtId="14" fontId="3" fillId="0" borderId="17" xfId="0" applyNumberFormat="1" applyFont="1" applyBorder="1" applyAlignment="1"/>
    <xf numFmtId="14" fontId="3" fillId="0" borderId="18" xfId="0" applyNumberFormat="1" applyFont="1" applyBorder="1" applyAlignment="1"/>
    <xf numFmtId="14" fontId="3" fillId="0" borderId="10" xfId="0" applyNumberFormat="1" applyFont="1" applyBorder="1" applyAlignment="1"/>
    <xf numFmtId="14" fontId="3" fillId="0" borderId="19" xfId="0" applyNumberFormat="1" applyFont="1" applyBorder="1" applyAlignment="1"/>
    <xf numFmtId="0" fontId="2" fillId="0" borderId="19" xfId="0" applyFont="1" applyBorder="1"/>
    <xf numFmtId="0" fontId="2" fillId="0" borderId="20" xfId="0" applyFont="1" applyBorder="1"/>
    <xf numFmtId="20" fontId="4" fillId="4" borderId="8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21" xfId="0" applyFont="1" applyBorder="1"/>
    <xf numFmtId="20" fontId="10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vertical="center"/>
    </xf>
    <xf numFmtId="0" fontId="2" fillId="5" borderId="17" xfId="0" applyFont="1" applyFill="1" applyBorder="1"/>
    <xf numFmtId="14" fontId="3" fillId="5" borderId="17" xfId="0" applyNumberFormat="1" applyFont="1" applyFill="1" applyBorder="1" applyAlignment="1"/>
    <xf numFmtId="14" fontId="3" fillId="5" borderId="18" xfId="0" applyNumberFormat="1" applyFont="1" applyFill="1" applyBorder="1" applyAlignment="1"/>
    <xf numFmtId="14" fontId="3" fillId="5" borderId="0" xfId="0" applyNumberFormat="1" applyFont="1" applyFill="1" applyBorder="1" applyAlignment="1"/>
    <xf numFmtId="0" fontId="2" fillId="5" borderId="0" xfId="0" applyFont="1" applyFill="1" applyBorder="1"/>
    <xf numFmtId="0" fontId="2" fillId="5" borderId="21" xfId="0" applyFont="1" applyFill="1" applyBorder="1"/>
    <xf numFmtId="0" fontId="8" fillId="0" borderId="19" xfId="0" applyFont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2" fillId="0" borderId="24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22" xfId="0" applyFont="1" applyBorder="1" applyAlignment="1"/>
    <xf numFmtId="0" fontId="8" fillId="3" borderId="3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25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0" borderId="5" xfId="0" applyFont="1" applyBorder="1"/>
    <xf numFmtId="0" fontId="2" fillId="0" borderId="12" xfId="0" applyFont="1" applyBorder="1"/>
    <xf numFmtId="0" fontId="2" fillId="0" borderId="1" xfId="0" applyFont="1" applyBorder="1"/>
    <xf numFmtId="14" fontId="9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4" fontId="9" fillId="0" borderId="26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5" xfId="0" applyFont="1" applyBorder="1"/>
    <xf numFmtId="0" fontId="2" fillId="0" borderId="10" xfId="0" applyFont="1" applyBorder="1"/>
    <xf numFmtId="2" fontId="2" fillId="0" borderId="0" xfId="0" applyNumberFormat="1" applyFont="1"/>
    <xf numFmtId="49" fontId="5" fillId="0" borderId="0" xfId="0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" fontId="10" fillId="2" borderId="8" xfId="0" applyNumberFormat="1" applyFont="1" applyFill="1" applyBorder="1" applyAlignment="1" applyProtection="1">
      <alignment horizontal="center" vertical="center"/>
    </xf>
    <xf numFmtId="4" fontId="7" fillId="2" borderId="8" xfId="0" applyNumberFormat="1" applyFont="1" applyFill="1" applyBorder="1" applyAlignment="1" applyProtection="1">
      <alignment horizontal="center" vertical="center"/>
    </xf>
    <xf numFmtId="4" fontId="7" fillId="2" borderId="16" xfId="0" applyNumberFormat="1" applyFont="1" applyFill="1" applyBorder="1" applyAlignment="1" applyProtection="1">
      <alignment horizontal="center" vertical="center"/>
    </xf>
    <xf numFmtId="4" fontId="13" fillId="2" borderId="27" xfId="0" applyNumberFormat="1" applyFont="1" applyFill="1" applyBorder="1" applyAlignment="1" applyProtection="1">
      <alignment horizontal="center" vertical="center"/>
    </xf>
    <xf numFmtId="1" fontId="10" fillId="2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/>
    <xf numFmtId="0" fontId="5" fillId="3" borderId="29" xfId="0" applyFont="1" applyFill="1" applyBorder="1" applyAlignment="1" applyProtection="1">
      <alignment horizontal="center"/>
    </xf>
    <xf numFmtId="49" fontId="5" fillId="2" borderId="30" xfId="0" applyNumberFormat="1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 vertical="center" wrapText="1"/>
    </xf>
    <xf numFmtId="49" fontId="3" fillId="5" borderId="17" xfId="0" applyNumberFormat="1" applyFont="1" applyFill="1" applyBorder="1" applyAlignment="1"/>
    <xf numFmtId="49" fontId="3" fillId="5" borderId="0" xfId="0" applyNumberFormat="1" applyFont="1" applyFill="1" applyBorder="1" applyAlignment="1"/>
    <xf numFmtId="49" fontId="3" fillId="0" borderId="15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0" fillId="6" borderId="0" xfId="0" applyFont="1" applyFill="1"/>
    <xf numFmtId="1" fontId="10" fillId="6" borderId="0" xfId="0" applyNumberFormat="1" applyFont="1" applyFill="1"/>
    <xf numFmtId="0" fontId="11" fillId="6" borderId="0" xfId="0" applyFont="1" applyFill="1"/>
    <xf numFmtId="0" fontId="10" fillId="0" borderId="0" xfId="0" applyFont="1" applyFill="1"/>
    <xf numFmtId="1" fontId="10" fillId="0" borderId="0" xfId="0" applyNumberFormat="1" applyFont="1" applyFill="1"/>
    <xf numFmtId="0" fontId="11" fillId="0" borderId="0" xfId="0" applyFont="1" applyFill="1"/>
    <xf numFmtId="0" fontId="7" fillId="3" borderId="1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4" fontId="3" fillId="0" borderId="20" xfId="0" applyNumberFormat="1" applyFont="1" applyBorder="1" applyAlignment="1"/>
    <xf numFmtId="0" fontId="2" fillId="0" borderId="4" xfId="0" applyNumberFormat="1" applyFont="1" applyBorder="1" applyAlignment="1">
      <alignment horizontal="left"/>
    </xf>
    <xf numFmtId="10" fontId="2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7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14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0" xfId="0" quotePrefix="1" applyFont="1"/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>
      <alignment vertical="center" wrapText="1"/>
    </xf>
    <xf numFmtId="0" fontId="11" fillId="8" borderId="0" xfId="0" applyFont="1" applyFill="1"/>
    <xf numFmtId="2" fontId="7" fillId="9" borderId="8" xfId="0" applyNumberFormat="1" applyFont="1" applyFill="1" applyBorder="1" applyAlignment="1">
      <alignment horizontal="center" vertical="center"/>
    </xf>
    <xf numFmtId="4" fontId="11" fillId="2" borderId="3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4" fontId="10" fillId="2" borderId="2" xfId="0" quotePrefix="1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Border="1" applyAlignment="1">
      <alignment horizontal="left"/>
    </xf>
    <xf numFmtId="49" fontId="3" fillId="0" borderId="4" xfId="0" applyNumberFormat="1" applyFont="1" applyFill="1" applyBorder="1" applyAlignment="1" applyProtection="1">
      <alignment horizontal="left"/>
    </xf>
    <xf numFmtId="0" fontId="2" fillId="0" borderId="4" xfId="0" applyFont="1" applyBorder="1"/>
    <xf numFmtId="2" fontId="2" fillId="4" borderId="9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49" fontId="3" fillId="3" borderId="10" xfId="0" applyNumberFormat="1" applyFont="1" applyFill="1" applyBorder="1" applyAlignment="1" applyProtection="1">
      <alignment vertical="center"/>
      <protection locked="0"/>
    </xf>
    <xf numFmtId="49" fontId="3" fillId="3" borderId="19" xfId="0" applyNumberFormat="1" applyFont="1" applyFill="1" applyBorder="1" applyAlignment="1" applyProtection="1">
      <alignment vertical="center"/>
      <protection locked="0"/>
    </xf>
    <xf numFmtId="49" fontId="3" fillId="3" borderId="20" xfId="0" applyNumberFormat="1" applyFont="1" applyFill="1" applyBorder="1" applyAlignment="1" applyProtection="1">
      <alignment vertical="center"/>
      <protection locked="0"/>
    </xf>
    <xf numFmtId="14" fontId="3" fillId="0" borderId="8" xfId="0" applyNumberFormat="1" applyFont="1" applyFill="1" applyBorder="1" applyAlignment="1" applyProtection="1">
      <alignment vertical="center"/>
      <protection locked="0"/>
    </xf>
    <xf numFmtId="14" fontId="3" fillId="0" borderId="4" xfId="0" applyNumberFormat="1" applyFont="1" applyFill="1" applyBorder="1" applyAlignment="1" applyProtection="1">
      <alignment vertical="center"/>
      <protection locked="0"/>
    </xf>
    <xf numFmtId="14" fontId="3" fillId="0" borderId="22" xfId="0" applyNumberFormat="1" applyFont="1" applyFill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horizontal="left"/>
    </xf>
    <xf numFmtId="0" fontId="1" fillId="0" borderId="33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/>
    <xf numFmtId="49" fontId="3" fillId="0" borderId="8" xfId="0" applyNumberFormat="1" applyFont="1" applyFill="1" applyBorder="1" applyAlignment="1" applyProtection="1">
      <alignment horizontal="left"/>
    </xf>
    <xf numFmtId="0" fontId="2" fillId="0" borderId="4" xfId="0" applyNumberFormat="1" applyFont="1" applyBorder="1" applyAlignment="1">
      <alignment horizontal="left"/>
    </xf>
    <xf numFmtId="49" fontId="3" fillId="0" borderId="4" xfId="0" applyNumberFormat="1" applyFont="1" applyFill="1" applyBorder="1" applyAlignment="1" applyProtection="1">
      <alignment horizontal="left"/>
    </xf>
    <xf numFmtId="0" fontId="3" fillId="0" borderId="34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1" fillId="0" borderId="31" xfId="0" applyFont="1" applyBorder="1" applyAlignment="1" applyProtection="1">
      <alignment horizontal="left"/>
    </xf>
    <xf numFmtId="0" fontId="1" fillId="0" borderId="28" xfId="0" applyFont="1" applyBorder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horizontal="left"/>
    </xf>
    <xf numFmtId="0" fontId="2" fillId="0" borderId="2" xfId="0" applyNumberFormat="1" applyFont="1" applyBorder="1" applyAlignment="1">
      <alignment horizontal="left"/>
    </xf>
    <xf numFmtId="14" fontId="3" fillId="0" borderId="2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3" fillId="0" borderId="3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</cellXfs>
  <cellStyles count="2">
    <cellStyle name="Standard" xfId="0" builtinId="0"/>
    <cellStyle name="Standard_Kalkulation ESF 4.9 Sonstige Kosten" xfId="1"/>
  </cellStyles>
  <dxfs count="2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K20"/>
  <sheetViews>
    <sheetView view="pageBreakPreview" zoomScaleNormal="100" workbookViewId="0">
      <selection activeCell="C7" sqref="C7"/>
    </sheetView>
  </sheetViews>
  <sheetFormatPr baseColWidth="10" defaultRowHeight="12.75"/>
  <cols>
    <col min="1" max="1" width="15.5703125" style="1" customWidth="1"/>
    <col min="2" max="2" width="16" style="1" customWidth="1"/>
    <col min="3" max="4" width="11.42578125" style="1"/>
    <col min="5" max="5" width="14.42578125" style="1" customWidth="1"/>
    <col min="6" max="6" width="11.42578125" style="1"/>
    <col min="7" max="7" width="12.42578125" style="1" customWidth="1"/>
    <col min="8" max="8" width="25.140625" style="1" customWidth="1"/>
    <col min="9" max="9" width="11.42578125" style="1"/>
    <col min="10" max="10" width="13" style="1" customWidth="1"/>
    <col min="11" max="11" width="25.140625" style="1" customWidth="1"/>
    <col min="12" max="16384" width="11.42578125" style="1"/>
  </cols>
  <sheetData>
    <row r="1" spans="1:11" ht="20.25" customHeight="1">
      <c r="A1" s="57" t="s">
        <v>39</v>
      </c>
      <c r="B1" s="95"/>
      <c r="C1" s="58" t="s">
        <v>57</v>
      </c>
      <c r="D1" s="95"/>
      <c r="E1" s="96"/>
      <c r="G1" s="172"/>
      <c r="H1" s="172"/>
      <c r="I1" s="73"/>
      <c r="J1" s="172"/>
      <c r="K1" s="172"/>
    </row>
    <row r="2" spans="1:11" s="3" customFormat="1" ht="23.25" customHeight="1">
      <c r="A2" s="2" t="s">
        <v>0</v>
      </c>
      <c r="B2" s="173" t="s">
        <v>80</v>
      </c>
      <c r="C2" s="174"/>
      <c r="D2" s="174"/>
      <c r="E2" s="175"/>
      <c r="G2" s="147"/>
      <c r="H2" s="148"/>
      <c r="I2" s="149"/>
      <c r="J2" s="147"/>
      <c r="K2" s="148"/>
    </row>
    <row r="3" spans="1:11" s="3" customFormat="1" ht="23.25" customHeight="1">
      <c r="A3" s="4" t="s">
        <v>1</v>
      </c>
      <c r="B3" s="176" t="s">
        <v>8</v>
      </c>
      <c r="C3" s="177"/>
      <c r="D3" s="177"/>
      <c r="E3" s="178"/>
      <c r="G3" s="147"/>
      <c r="H3" s="150"/>
      <c r="I3" s="149"/>
      <c r="J3" s="147"/>
      <c r="K3" s="150"/>
    </row>
    <row r="4" spans="1:11" s="8" customFormat="1" ht="51" customHeight="1">
      <c r="A4" s="6" t="s">
        <v>25</v>
      </c>
      <c r="B4" s="7" t="s">
        <v>10</v>
      </c>
      <c r="C4" s="11" t="s">
        <v>7</v>
      </c>
      <c r="D4" s="12"/>
      <c r="E4" s="7" t="s">
        <v>9</v>
      </c>
      <c r="G4" s="151"/>
      <c r="H4" s="152"/>
      <c r="I4" s="43"/>
      <c r="J4" s="151"/>
      <c r="K4" s="152"/>
    </row>
    <row r="5" spans="1:11" s="15" customFormat="1" ht="37.5" customHeight="1">
      <c r="A5" s="13" t="s">
        <v>76</v>
      </c>
      <c r="B5" s="144" t="s">
        <v>68</v>
      </c>
      <c r="C5" s="143">
        <v>0</v>
      </c>
      <c r="D5" s="14" t="e">
        <f>B5*C5</f>
        <v>#VALUE!</v>
      </c>
      <c r="E5" s="14" t="e">
        <f>B5+D5</f>
        <v>#VALUE!</v>
      </c>
      <c r="G5" s="114"/>
      <c r="H5" s="115"/>
      <c r="I5" s="153"/>
      <c r="J5" s="114"/>
      <c r="K5" s="115"/>
    </row>
    <row r="6" spans="1:11" s="15" customFormat="1" ht="37.5" customHeight="1">
      <c r="A6" s="13" t="s">
        <v>77</v>
      </c>
      <c r="B6" s="144" t="s">
        <v>68</v>
      </c>
      <c r="C6" s="143">
        <v>0</v>
      </c>
      <c r="D6" s="14" t="e">
        <f>B6*C6</f>
        <v>#VALUE!</v>
      </c>
      <c r="E6" s="14" t="e">
        <f>B6+D6</f>
        <v>#VALUE!</v>
      </c>
      <c r="G6" s="114"/>
      <c r="H6" s="115"/>
      <c r="I6" s="153"/>
      <c r="J6" s="114"/>
      <c r="K6" s="115"/>
    </row>
    <row r="7" spans="1:11" ht="42" customHeight="1">
      <c r="A7" s="13" t="s">
        <v>78</v>
      </c>
      <c r="B7" s="144" t="s">
        <v>68</v>
      </c>
      <c r="C7" s="143">
        <v>0</v>
      </c>
      <c r="D7" s="14" t="e">
        <f>B7*C7</f>
        <v>#VALUE!</v>
      </c>
      <c r="E7" s="14" t="e">
        <f>B7+D7</f>
        <v>#VALUE!</v>
      </c>
      <c r="G7" s="114"/>
      <c r="H7" s="115"/>
      <c r="I7" s="73"/>
      <c r="J7" s="114"/>
      <c r="K7" s="115"/>
    </row>
    <row r="8" spans="1:11" ht="41.25" customHeight="1">
      <c r="A8" s="15" t="s">
        <v>27</v>
      </c>
      <c r="B8" s="154" t="s">
        <v>52</v>
      </c>
      <c r="G8" s="114"/>
      <c r="H8" s="115"/>
      <c r="I8" s="73"/>
      <c r="J8" s="114"/>
      <c r="K8" s="115"/>
    </row>
    <row r="9" spans="1:11" s="3" customFormat="1" ht="44.25" customHeight="1">
      <c r="A9" s="170" t="s">
        <v>28</v>
      </c>
      <c r="B9" s="170"/>
      <c r="C9" s="170"/>
      <c r="D9" s="170"/>
      <c r="E9" s="170"/>
      <c r="G9" s="114"/>
      <c r="H9" s="115"/>
      <c r="I9" s="149"/>
      <c r="J9" s="114"/>
      <c r="K9" s="115"/>
    </row>
    <row r="10" spans="1:11" s="3" customFormat="1" ht="36" customHeight="1">
      <c r="A10" s="170" t="s">
        <v>51</v>
      </c>
      <c r="B10" s="170"/>
      <c r="C10" s="170"/>
      <c r="D10" s="170"/>
      <c r="E10" s="170"/>
      <c r="G10" s="114"/>
      <c r="H10" s="116"/>
      <c r="I10" s="149"/>
      <c r="J10" s="149"/>
      <c r="K10" s="149"/>
    </row>
    <row r="11" spans="1:11" s="3" customFormat="1" ht="27" customHeight="1">
      <c r="A11" s="170" t="s">
        <v>26</v>
      </c>
      <c r="B11" s="170"/>
      <c r="C11" s="170"/>
      <c r="D11" s="170"/>
      <c r="E11" s="170"/>
      <c r="G11" s="114"/>
      <c r="H11" s="115"/>
      <c r="I11" s="149"/>
      <c r="J11" s="114"/>
      <c r="K11" s="115"/>
    </row>
    <row r="12" spans="1:11" s="3" customFormat="1" ht="48" customHeight="1">
      <c r="A12" s="171" t="s">
        <v>44</v>
      </c>
      <c r="B12" s="171"/>
      <c r="C12" s="171"/>
      <c r="D12" s="171"/>
      <c r="E12" s="171"/>
      <c r="G12" s="114"/>
      <c r="H12" s="116"/>
      <c r="I12" s="149"/>
      <c r="J12" s="114"/>
      <c r="K12" s="116"/>
    </row>
    <row r="13" spans="1:11" s="3" customFormat="1" ht="27" customHeight="1">
      <c r="A13" s="170" t="s">
        <v>29</v>
      </c>
      <c r="B13" s="170"/>
      <c r="C13" s="170"/>
      <c r="D13" s="170"/>
      <c r="E13" s="170"/>
      <c r="G13" s="114"/>
      <c r="H13" s="115"/>
      <c r="I13" s="149"/>
      <c r="J13" s="114"/>
      <c r="K13" s="115"/>
    </row>
    <row r="14" spans="1:11" ht="33" customHeight="1">
      <c r="A14" s="170" t="s">
        <v>31</v>
      </c>
      <c r="B14" s="170"/>
      <c r="C14" s="170"/>
      <c r="D14" s="170"/>
      <c r="E14" s="170"/>
      <c r="G14" s="73"/>
      <c r="H14" s="73"/>
      <c r="I14" s="73"/>
      <c r="J14" s="73"/>
      <c r="K14" s="73"/>
    </row>
    <row r="15" spans="1:11" ht="42" customHeight="1">
      <c r="A15" s="168" t="s">
        <v>49</v>
      </c>
      <c r="B15" s="168"/>
      <c r="C15" s="168"/>
      <c r="D15" s="168"/>
      <c r="E15" s="168"/>
    </row>
    <row r="16" spans="1:11">
      <c r="A16" s="169" t="s">
        <v>69</v>
      </c>
      <c r="B16" s="169"/>
      <c r="C16" s="169"/>
      <c r="D16" s="169"/>
      <c r="E16" s="169"/>
    </row>
    <row r="17" spans="1:2">
      <c r="A17" s="1" t="s">
        <v>46</v>
      </c>
    </row>
    <row r="20" spans="1:2" ht="38.25">
      <c r="A20" s="145" t="s">
        <v>50</v>
      </c>
      <c r="B20" s="146" t="s">
        <v>53</v>
      </c>
    </row>
  </sheetData>
  <customSheetViews>
    <customSheetView guid="{EA2B34E0-BA92-11D6-B327-00E07D8321A8}" showPageBreaks="1" printArea="1" showRuler="0">
      <selection sqref="A1:E1"/>
      <pageMargins left="0.81" right="0.24" top="0.67" bottom="0.32" header="0.87" footer="0.37"/>
      <printOptions horizontalCentered="1"/>
      <pageSetup paperSize="9" orientation="portrait" horizontalDpi="300" verticalDpi="300" r:id="rId1"/>
      <headerFooter alignWithMargins="0">
        <oddFooter xml:space="preserve">&amp;C
</oddFooter>
      </headerFooter>
    </customSheetView>
  </customSheetViews>
  <mergeCells count="12">
    <mergeCell ref="A9:E9"/>
    <mergeCell ref="J1:K1"/>
    <mergeCell ref="G1:H1"/>
    <mergeCell ref="B2:E2"/>
    <mergeCell ref="B3:E3"/>
    <mergeCell ref="A15:E15"/>
    <mergeCell ref="A16:E16"/>
    <mergeCell ref="A14:E14"/>
    <mergeCell ref="A10:E10"/>
    <mergeCell ref="A13:E13"/>
    <mergeCell ref="A12:E12"/>
    <mergeCell ref="A11:E11"/>
  </mergeCells>
  <phoneticPr fontId="12" type="noConversion"/>
  <pageMargins left="0.78740157499999996" right="0.78740157499999996" top="0.984251969" bottom="0.984251969" header="0.4921259845" footer="0.4921259845"/>
  <pageSetup paperSize="9" scale="70" orientation="landscape" r:id="rId2"/>
  <headerFooter alignWithMargins="0">
    <oddHeader>&amp;Loncampus@FH Lübeck&amp;R&amp;A</oddHeader>
    <oddFooter>&amp;L&amp;G&amp;C&amp;F&amp;R&amp;P/&amp;N</oddFoot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6"/>
  <sheetViews>
    <sheetView topLeftCell="B1" zoomScaleNormal="100" workbookViewId="0">
      <selection activeCell="W5" sqref="W5:W35"/>
    </sheetView>
  </sheetViews>
  <sheetFormatPr baseColWidth="10" defaultColWidth="7.7109375" defaultRowHeight="12.75"/>
  <cols>
    <col min="1" max="1" width="11.42578125" style="1" hidden="1" customWidth="1"/>
    <col min="2" max="2" width="11.140625" style="10" customWidth="1"/>
    <col min="3" max="3" width="11.140625" style="1" customWidth="1"/>
    <col min="4" max="4" width="9.5703125" style="1" customWidth="1"/>
    <col min="5" max="10" width="4.7109375" style="1" hidden="1" customWidth="1"/>
    <col min="11" max="19" width="7" style="1" customWidth="1"/>
    <col min="20" max="20" width="7.42578125" style="1" customWidth="1"/>
    <col min="21" max="22" width="7" style="1" customWidth="1"/>
    <col min="23" max="23" width="28.710937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5" t="str">
        <f>Stundsatz!C1</f>
        <v>E-Learning @ FH Lübeck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7"/>
    </row>
    <row r="2" spans="1:23" ht="12.75" customHeight="1">
      <c r="B2" s="198" t="s">
        <v>0</v>
      </c>
      <c r="C2" s="199"/>
      <c r="L2" s="128" t="str">
        <f>'Stunden-Aufwand insgesamt'!C2</f>
        <v>Bitte Name im Reiter "Stundensatz" eintragen</v>
      </c>
      <c r="M2" s="129"/>
      <c r="N2" s="129"/>
      <c r="O2" s="129"/>
      <c r="Q2" s="129"/>
      <c r="R2" s="129"/>
      <c r="S2" s="129"/>
      <c r="T2" s="129"/>
      <c r="U2" s="129"/>
      <c r="V2" s="129"/>
      <c r="W2" s="73"/>
    </row>
    <row r="3" spans="1:23" ht="15.75" customHeight="1">
      <c r="B3" s="38" t="s">
        <v>1</v>
      </c>
      <c r="C3" s="39"/>
      <c r="L3" s="68" t="str">
        <f>'Stunden-Aufwand insgesamt'!C4</f>
        <v>Fachhochschule Lübeck</v>
      </c>
      <c r="M3" s="69"/>
      <c r="N3" s="69"/>
      <c r="O3" s="69"/>
      <c r="Q3" s="69"/>
      <c r="R3" s="69"/>
      <c r="S3" s="69"/>
      <c r="T3" s="69"/>
      <c r="U3" s="69"/>
      <c r="V3" s="69"/>
      <c r="W3" s="69"/>
    </row>
    <row r="4" spans="1:23" s="8" customFormat="1" ht="24" customHeight="1">
      <c r="A4" s="76"/>
      <c r="B4" s="10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80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5</v>
      </c>
      <c r="B5" s="104" t="str">
        <f>IF(A5=2,"Montag",IF(A5=3,"Dienstag",IF(A5=4,"Mittwoch",IF(A5=5,"Donnerstag",IF(A5=6,"Freitag","Frei")))))</f>
        <v>Donnerstag</v>
      </c>
      <c r="C5" s="40">
        <v>41487</v>
      </c>
      <c r="D5" s="75">
        <v>0</v>
      </c>
      <c r="E5" s="130">
        <f t="shared" ref="E5:E35" si="0">HOUR(D5)</f>
        <v>0</v>
      </c>
      <c r="F5" s="130">
        <f>MINUTE(D5)</f>
        <v>0</v>
      </c>
      <c r="G5" s="131">
        <f t="shared" ref="G5:G35" si="1">(F5/0.6)+10</f>
        <v>10</v>
      </c>
      <c r="H5" s="130">
        <f t="shared" ref="H5:H35" si="2">IF(G5&lt;100,ROUND(G5,1),IF(G5&gt;=100,(ROUND((G5-100),1))))</f>
        <v>10</v>
      </c>
      <c r="I5" s="130">
        <f>IF(G5&gt;99,1,0)</f>
        <v>0</v>
      </c>
      <c r="J5" s="130">
        <f>E5+I5</f>
        <v>0</v>
      </c>
      <c r="K5" s="132">
        <f>IF(B5="Frei",0,ROUND(J5+(H5/100),1))</f>
        <v>0.1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</row>
    <row r="6" spans="1:23" ht="21.75" customHeight="1">
      <c r="A6" s="1">
        <f t="shared" ref="A6:A35" si="3">WEEKDAY(C6)</f>
        <v>6</v>
      </c>
      <c r="B6" s="104" t="str">
        <f t="shared" ref="B6:B35" si="4">IF(A6=2,"Montag",IF(A6=3,"Dienstag",IF(A6=4,"Mittwoch",IF(A6=5,"Donnerstag",IF(A6=6,"Freitag","Frei")))))</f>
        <v>Freitag</v>
      </c>
      <c r="C6" s="40">
        <v>41488</v>
      </c>
      <c r="D6" s="75">
        <v>0</v>
      </c>
      <c r="E6" s="130">
        <f t="shared" si="0"/>
        <v>0</v>
      </c>
      <c r="F6" s="130">
        <f t="shared" ref="F6:F35" si="5">MINUTE(D6)</f>
        <v>0</v>
      </c>
      <c r="G6" s="131">
        <f t="shared" si="1"/>
        <v>10</v>
      </c>
      <c r="H6" s="130">
        <f t="shared" si="2"/>
        <v>10</v>
      </c>
      <c r="I6" s="130">
        <f t="shared" ref="I6:I35" si="6">IF(G6&gt;99,1,0)</f>
        <v>0</v>
      </c>
      <c r="J6" s="130">
        <f t="shared" ref="J6:J35" si="7">E6+I6</f>
        <v>0</v>
      </c>
      <c r="K6" s="132">
        <f t="shared" ref="K6:K35" si="8">IF(B6="Frei",0,ROUND(J6+(H6/100),1))</f>
        <v>0.1</v>
      </c>
      <c r="L6" s="41"/>
      <c r="M6" s="41"/>
      <c r="N6" s="37"/>
      <c r="O6" s="37"/>
      <c r="P6" s="37"/>
      <c r="Q6" s="37"/>
      <c r="R6" s="37"/>
      <c r="S6" s="37"/>
      <c r="T6" s="37"/>
      <c r="U6" s="41"/>
      <c r="V6" s="37"/>
      <c r="W6" s="34"/>
    </row>
    <row r="7" spans="1:23" ht="22.5" customHeight="1">
      <c r="A7" s="1">
        <f t="shared" si="3"/>
        <v>7</v>
      </c>
      <c r="B7" s="104" t="str">
        <f t="shared" si="4"/>
        <v>Frei</v>
      </c>
      <c r="C7" s="40">
        <v>41489</v>
      </c>
      <c r="D7" s="75">
        <v>0</v>
      </c>
      <c r="E7" s="130">
        <f t="shared" si="0"/>
        <v>0</v>
      </c>
      <c r="F7" s="130">
        <f t="shared" si="5"/>
        <v>0</v>
      </c>
      <c r="G7" s="131">
        <f t="shared" si="1"/>
        <v>10</v>
      </c>
      <c r="H7" s="130">
        <f t="shared" si="2"/>
        <v>10</v>
      </c>
      <c r="I7" s="130">
        <f t="shared" si="6"/>
        <v>0</v>
      </c>
      <c r="J7" s="130">
        <f t="shared" si="7"/>
        <v>0</v>
      </c>
      <c r="K7" s="132">
        <f t="shared" si="8"/>
        <v>0</v>
      </c>
      <c r="L7" s="41"/>
      <c r="M7" s="41"/>
      <c r="N7" s="37"/>
      <c r="O7" s="37"/>
      <c r="P7" s="37"/>
      <c r="Q7" s="37"/>
      <c r="R7" s="37"/>
      <c r="S7" s="37"/>
      <c r="T7" s="37"/>
      <c r="U7" s="41"/>
      <c r="V7" s="37"/>
      <c r="W7" s="34"/>
    </row>
    <row r="8" spans="1:23" ht="22.5" customHeight="1">
      <c r="A8" s="1">
        <f t="shared" si="3"/>
        <v>1</v>
      </c>
      <c r="B8" s="104" t="str">
        <f t="shared" si="4"/>
        <v>Frei</v>
      </c>
      <c r="C8" s="40">
        <v>41490</v>
      </c>
      <c r="D8" s="75">
        <v>0</v>
      </c>
      <c r="E8" s="130">
        <f t="shared" si="0"/>
        <v>0</v>
      </c>
      <c r="F8" s="130">
        <f t="shared" si="5"/>
        <v>0</v>
      </c>
      <c r="G8" s="131">
        <f t="shared" si="1"/>
        <v>10</v>
      </c>
      <c r="H8" s="130">
        <f t="shared" si="2"/>
        <v>10</v>
      </c>
      <c r="I8" s="130">
        <f t="shared" si="6"/>
        <v>0</v>
      </c>
      <c r="J8" s="130">
        <f t="shared" si="7"/>
        <v>0</v>
      </c>
      <c r="K8" s="132">
        <f t="shared" si="8"/>
        <v>0</v>
      </c>
      <c r="L8" s="41"/>
      <c r="M8" s="41"/>
      <c r="N8" s="37"/>
      <c r="O8" s="37"/>
      <c r="P8" s="37"/>
      <c r="Q8" s="37"/>
      <c r="R8" s="37"/>
      <c r="S8" s="37"/>
      <c r="T8" s="37"/>
      <c r="U8" s="41"/>
      <c r="V8" s="37"/>
      <c r="W8" s="34"/>
    </row>
    <row r="9" spans="1:23" ht="22.5" customHeight="1">
      <c r="A9" s="1">
        <f t="shared" si="3"/>
        <v>2</v>
      </c>
      <c r="B9" s="104" t="str">
        <f t="shared" si="4"/>
        <v>Montag</v>
      </c>
      <c r="C9" s="40">
        <v>41491</v>
      </c>
      <c r="D9" s="75">
        <v>0</v>
      </c>
      <c r="E9" s="130">
        <f t="shared" si="0"/>
        <v>0</v>
      </c>
      <c r="F9" s="130">
        <f t="shared" si="5"/>
        <v>0</v>
      </c>
      <c r="G9" s="131">
        <f t="shared" si="1"/>
        <v>10</v>
      </c>
      <c r="H9" s="130">
        <f t="shared" si="2"/>
        <v>10</v>
      </c>
      <c r="I9" s="130">
        <f t="shared" si="6"/>
        <v>0</v>
      </c>
      <c r="J9" s="130">
        <f t="shared" si="7"/>
        <v>0</v>
      </c>
      <c r="K9" s="132">
        <f t="shared" si="8"/>
        <v>0.1</v>
      </c>
      <c r="L9" s="41"/>
      <c r="M9" s="41"/>
      <c r="N9" s="37"/>
      <c r="O9" s="37"/>
      <c r="P9" s="37"/>
      <c r="Q9" s="37"/>
      <c r="R9" s="37"/>
      <c r="S9" s="37"/>
      <c r="T9" s="37"/>
      <c r="U9" s="41"/>
      <c r="V9" s="37"/>
      <c r="W9" s="34"/>
    </row>
    <row r="10" spans="1:23" ht="22.5" customHeight="1">
      <c r="A10" s="1">
        <f t="shared" si="3"/>
        <v>3</v>
      </c>
      <c r="B10" s="104" t="str">
        <f t="shared" si="4"/>
        <v>Dienstag</v>
      </c>
      <c r="C10" s="40">
        <v>41492</v>
      </c>
      <c r="D10" s="75">
        <v>0</v>
      </c>
      <c r="E10" s="130">
        <f t="shared" si="0"/>
        <v>0</v>
      </c>
      <c r="F10" s="130">
        <f t="shared" si="5"/>
        <v>0</v>
      </c>
      <c r="G10" s="131">
        <f t="shared" si="1"/>
        <v>10</v>
      </c>
      <c r="H10" s="130">
        <f t="shared" si="2"/>
        <v>10</v>
      </c>
      <c r="I10" s="130">
        <f t="shared" si="6"/>
        <v>0</v>
      </c>
      <c r="J10" s="130">
        <f t="shared" si="7"/>
        <v>0</v>
      </c>
      <c r="K10" s="132">
        <f t="shared" si="8"/>
        <v>0.1</v>
      </c>
      <c r="L10" s="41"/>
      <c r="M10" s="37"/>
      <c r="N10" s="37"/>
      <c r="O10" s="37"/>
      <c r="P10" s="37"/>
      <c r="Q10" s="37"/>
      <c r="R10" s="37"/>
      <c r="S10" s="37"/>
      <c r="T10" s="37"/>
      <c r="U10" s="41"/>
      <c r="V10" s="37"/>
      <c r="W10" s="34"/>
    </row>
    <row r="11" spans="1:23" ht="22.5" customHeight="1">
      <c r="A11" s="1">
        <f t="shared" si="3"/>
        <v>4</v>
      </c>
      <c r="B11" s="104" t="str">
        <f t="shared" si="4"/>
        <v>Mittwoch</v>
      </c>
      <c r="C11" s="40">
        <v>41493</v>
      </c>
      <c r="D11" s="75">
        <v>0</v>
      </c>
      <c r="E11" s="130">
        <f t="shared" si="0"/>
        <v>0</v>
      </c>
      <c r="F11" s="130">
        <f t="shared" si="5"/>
        <v>0</v>
      </c>
      <c r="G11" s="131">
        <f t="shared" si="1"/>
        <v>10</v>
      </c>
      <c r="H11" s="130">
        <f t="shared" si="2"/>
        <v>10</v>
      </c>
      <c r="I11" s="130">
        <f t="shared" si="6"/>
        <v>0</v>
      </c>
      <c r="J11" s="130">
        <f t="shared" si="7"/>
        <v>0</v>
      </c>
      <c r="K11" s="132">
        <f t="shared" si="8"/>
        <v>0.1</v>
      </c>
      <c r="L11" s="41"/>
      <c r="M11" s="37"/>
      <c r="N11" s="37"/>
      <c r="O11" s="37"/>
      <c r="P11" s="37"/>
      <c r="Q11" s="37"/>
      <c r="R11" s="37"/>
      <c r="S11" s="37"/>
      <c r="T11" s="37"/>
      <c r="U11" s="41"/>
      <c r="V11" s="37"/>
      <c r="W11" s="34"/>
    </row>
    <row r="12" spans="1:23" ht="22.5" customHeight="1">
      <c r="A12" s="1">
        <f t="shared" si="3"/>
        <v>5</v>
      </c>
      <c r="B12" s="104" t="str">
        <f t="shared" si="4"/>
        <v>Donnerstag</v>
      </c>
      <c r="C12" s="40">
        <v>41494</v>
      </c>
      <c r="D12" s="75">
        <v>0</v>
      </c>
      <c r="E12" s="130">
        <f t="shared" si="0"/>
        <v>0</v>
      </c>
      <c r="F12" s="130">
        <f t="shared" si="5"/>
        <v>0</v>
      </c>
      <c r="G12" s="131">
        <f t="shared" si="1"/>
        <v>10</v>
      </c>
      <c r="H12" s="130">
        <f t="shared" si="2"/>
        <v>10</v>
      </c>
      <c r="I12" s="130">
        <f t="shared" si="6"/>
        <v>0</v>
      </c>
      <c r="J12" s="130">
        <f t="shared" si="7"/>
        <v>0</v>
      </c>
      <c r="K12" s="132">
        <f t="shared" si="8"/>
        <v>0.1</v>
      </c>
      <c r="L12" s="41"/>
      <c r="M12" s="37"/>
      <c r="N12" s="37"/>
      <c r="O12" s="37"/>
      <c r="P12" s="37"/>
      <c r="Q12" s="37"/>
      <c r="R12" s="37"/>
      <c r="S12" s="37"/>
      <c r="T12" s="37"/>
      <c r="U12" s="41"/>
      <c r="V12" s="37"/>
      <c r="W12" s="34"/>
    </row>
    <row r="13" spans="1:23" ht="26.25" customHeight="1">
      <c r="A13" s="1">
        <f t="shared" si="3"/>
        <v>6</v>
      </c>
      <c r="B13" s="104" t="str">
        <f t="shared" si="4"/>
        <v>Freitag</v>
      </c>
      <c r="C13" s="40">
        <v>41495</v>
      </c>
      <c r="D13" s="75">
        <v>0</v>
      </c>
      <c r="E13" s="130">
        <f t="shared" si="0"/>
        <v>0</v>
      </c>
      <c r="F13" s="130">
        <f t="shared" si="5"/>
        <v>0</v>
      </c>
      <c r="G13" s="131">
        <f t="shared" si="1"/>
        <v>10</v>
      </c>
      <c r="H13" s="130">
        <f t="shared" si="2"/>
        <v>10</v>
      </c>
      <c r="I13" s="130">
        <f t="shared" si="6"/>
        <v>0</v>
      </c>
      <c r="J13" s="130">
        <f t="shared" si="7"/>
        <v>0</v>
      </c>
      <c r="K13" s="132">
        <f t="shared" si="8"/>
        <v>0.1</v>
      </c>
      <c r="L13" s="41"/>
      <c r="M13" s="37"/>
      <c r="N13" s="37"/>
      <c r="O13" s="37"/>
      <c r="P13" s="37"/>
      <c r="Q13" s="37"/>
      <c r="R13" s="37"/>
      <c r="S13" s="37"/>
      <c r="T13" s="37"/>
      <c r="U13" s="41"/>
      <c r="V13" s="37"/>
      <c r="W13" s="34"/>
    </row>
    <row r="14" spans="1:23" ht="22.5" customHeight="1">
      <c r="A14" s="1">
        <f t="shared" si="3"/>
        <v>7</v>
      </c>
      <c r="B14" s="104" t="str">
        <f t="shared" si="4"/>
        <v>Frei</v>
      </c>
      <c r="C14" s="40">
        <v>41496</v>
      </c>
      <c r="D14" s="75">
        <v>0</v>
      </c>
      <c r="E14" s="130">
        <f t="shared" si="0"/>
        <v>0</v>
      </c>
      <c r="F14" s="130">
        <f t="shared" si="5"/>
        <v>0</v>
      </c>
      <c r="G14" s="131">
        <f t="shared" si="1"/>
        <v>10</v>
      </c>
      <c r="H14" s="130">
        <f t="shared" si="2"/>
        <v>10</v>
      </c>
      <c r="I14" s="130">
        <f t="shared" si="6"/>
        <v>0</v>
      </c>
      <c r="J14" s="130">
        <f t="shared" si="7"/>
        <v>0</v>
      </c>
      <c r="K14" s="132">
        <f t="shared" si="8"/>
        <v>0</v>
      </c>
      <c r="L14" s="41"/>
      <c r="M14" s="37"/>
      <c r="N14" s="37"/>
      <c r="O14" s="37"/>
      <c r="P14" s="37"/>
      <c r="Q14" s="37"/>
      <c r="R14" s="37"/>
      <c r="S14" s="37"/>
      <c r="T14" s="37"/>
      <c r="U14" s="41"/>
      <c r="V14" s="37"/>
      <c r="W14" s="34"/>
    </row>
    <row r="15" spans="1:23" ht="22.5" customHeight="1">
      <c r="A15" s="1">
        <f t="shared" si="3"/>
        <v>1</v>
      </c>
      <c r="B15" s="104" t="str">
        <f t="shared" si="4"/>
        <v>Frei</v>
      </c>
      <c r="C15" s="40">
        <v>41497</v>
      </c>
      <c r="D15" s="75">
        <v>0</v>
      </c>
      <c r="E15" s="130">
        <f t="shared" si="0"/>
        <v>0</v>
      </c>
      <c r="F15" s="130">
        <f t="shared" si="5"/>
        <v>0</v>
      </c>
      <c r="G15" s="131">
        <f t="shared" si="1"/>
        <v>10</v>
      </c>
      <c r="H15" s="130">
        <f t="shared" si="2"/>
        <v>10</v>
      </c>
      <c r="I15" s="130">
        <f t="shared" si="6"/>
        <v>0</v>
      </c>
      <c r="J15" s="130">
        <f t="shared" si="7"/>
        <v>0</v>
      </c>
      <c r="K15" s="132">
        <f t="shared" si="8"/>
        <v>0</v>
      </c>
      <c r="L15" s="41"/>
      <c r="M15" s="37"/>
      <c r="N15" s="37"/>
      <c r="O15" s="37"/>
      <c r="P15" s="37"/>
      <c r="Q15" s="37"/>
      <c r="R15" s="37"/>
      <c r="S15" s="37"/>
      <c r="T15" s="37"/>
      <c r="U15" s="41"/>
      <c r="V15" s="37"/>
      <c r="W15" s="34"/>
    </row>
    <row r="16" spans="1:23" ht="22.5" customHeight="1">
      <c r="A16" s="1">
        <f t="shared" si="3"/>
        <v>2</v>
      </c>
      <c r="B16" s="104" t="str">
        <f t="shared" si="4"/>
        <v>Montag</v>
      </c>
      <c r="C16" s="40">
        <v>41498</v>
      </c>
      <c r="D16" s="75">
        <v>0</v>
      </c>
      <c r="E16" s="130">
        <f t="shared" si="0"/>
        <v>0</v>
      </c>
      <c r="F16" s="130">
        <f t="shared" si="5"/>
        <v>0</v>
      </c>
      <c r="G16" s="131">
        <f t="shared" si="1"/>
        <v>10</v>
      </c>
      <c r="H16" s="130">
        <f t="shared" si="2"/>
        <v>10</v>
      </c>
      <c r="I16" s="130">
        <f t="shared" si="6"/>
        <v>0</v>
      </c>
      <c r="J16" s="130">
        <f t="shared" si="7"/>
        <v>0</v>
      </c>
      <c r="K16" s="132">
        <f t="shared" si="8"/>
        <v>0.1</v>
      </c>
      <c r="L16" s="41"/>
      <c r="M16" s="37"/>
      <c r="N16" s="37"/>
      <c r="O16" s="37"/>
      <c r="P16" s="37"/>
      <c r="Q16" s="37"/>
      <c r="R16" s="37"/>
      <c r="S16" s="37"/>
      <c r="T16" s="37"/>
      <c r="U16" s="41"/>
      <c r="V16" s="37"/>
      <c r="W16" s="34"/>
    </row>
    <row r="17" spans="1:23" ht="22.5" customHeight="1">
      <c r="A17" s="1">
        <f t="shared" si="3"/>
        <v>3</v>
      </c>
      <c r="B17" s="104" t="str">
        <f t="shared" si="4"/>
        <v>Dienstag</v>
      </c>
      <c r="C17" s="40">
        <v>41499</v>
      </c>
      <c r="D17" s="75">
        <v>0</v>
      </c>
      <c r="E17" s="130">
        <f t="shared" si="0"/>
        <v>0</v>
      </c>
      <c r="F17" s="130">
        <f t="shared" si="5"/>
        <v>0</v>
      </c>
      <c r="G17" s="131">
        <f t="shared" si="1"/>
        <v>10</v>
      </c>
      <c r="H17" s="130">
        <f t="shared" si="2"/>
        <v>10</v>
      </c>
      <c r="I17" s="130">
        <f t="shared" si="6"/>
        <v>0</v>
      </c>
      <c r="J17" s="130">
        <f t="shared" si="7"/>
        <v>0</v>
      </c>
      <c r="K17" s="132">
        <f t="shared" si="8"/>
        <v>0.1</v>
      </c>
      <c r="L17" s="41"/>
      <c r="M17" s="37"/>
      <c r="N17" s="37"/>
      <c r="O17" s="37"/>
      <c r="P17" s="37"/>
      <c r="Q17" s="37"/>
      <c r="R17" s="37"/>
      <c r="S17" s="37"/>
      <c r="T17" s="37"/>
      <c r="U17" s="41"/>
      <c r="V17" s="37"/>
      <c r="W17" s="34"/>
    </row>
    <row r="18" spans="1:23" ht="22.5" customHeight="1">
      <c r="A18" s="1">
        <f t="shared" si="3"/>
        <v>4</v>
      </c>
      <c r="B18" s="104" t="str">
        <f t="shared" si="4"/>
        <v>Mittwoch</v>
      </c>
      <c r="C18" s="40">
        <v>41500</v>
      </c>
      <c r="D18" s="75">
        <v>0</v>
      </c>
      <c r="E18" s="130">
        <f t="shared" si="0"/>
        <v>0</v>
      </c>
      <c r="F18" s="130">
        <f t="shared" si="5"/>
        <v>0</v>
      </c>
      <c r="G18" s="131">
        <f t="shared" si="1"/>
        <v>10</v>
      </c>
      <c r="H18" s="130">
        <f t="shared" si="2"/>
        <v>10</v>
      </c>
      <c r="I18" s="130">
        <f t="shared" si="6"/>
        <v>0</v>
      </c>
      <c r="J18" s="130">
        <f t="shared" si="7"/>
        <v>0</v>
      </c>
      <c r="K18" s="132">
        <f t="shared" si="8"/>
        <v>0.1</v>
      </c>
      <c r="L18" s="41"/>
      <c r="M18" s="37"/>
      <c r="N18" s="37"/>
      <c r="O18" s="37"/>
      <c r="P18" s="37"/>
      <c r="Q18" s="37"/>
      <c r="R18" s="37"/>
      <c r="S18" s="37"/>
      <c r="T18" s="37"/>
      <c r="U18" s="41"/>
      <c r="V18" s="37"/>
      <c r="W18" s="34"/>
    </row>
    <row r="19" spans="1:23" ht="22.5" customHeight="1">
      <c r="A19" s="1">
        <f t="shared" si="3"/>
        <v>5</v>
      </c>
      <c r="B19" s="104" t="str">
        <f t="shared" si="4"/>
        <v>Donnerstag</v>
      </c>
      <c r="C19" s="40">
        <v>41501</v>
      </c>
      <c r="D19" s="75">
        <v>0</v>
      </c>
      <c r="E19" s="130">
        <f t="shared" si="0"/>
        <v>0</v>
      </c>
      <c r="F19" s="130">
        <f t="shared" si="5"/>
        <v>0</v>
      </c>
      <c r="G19" s="131">
        <f t="shared" si="1"/>
        <v>10</v>
      </c>
      <c r="H19" s="130">
        <f t="shared" si="2"/>
        <v>10</v>
      </c>
      <c r="I19" s="130">
        <f t="shared" si="6"/>
        <v>0</v>
      </c>
      <c r="J19" s="130">
        <f t="shared" si="7"/>
        <v>0</v>
      </c>
      <c r="K19" s="132">
        <f t="shared" si="8"/>
        <v>0.1</v>
      </c>
      <c r="L19" s="41"/>
      <c r="M19" s="37"/>
      <c r="N19" s="37"/>
      <c r="O19" s="37"/>
      <c r="P19" s="37"/>
      <c r="Q19" s="37"/>
      <c r="R19" s="37"/>
      <c r="S19" s="37"/>
      <c r="T19" s="37"/>
      <c r="U19" s="41"/>
      <c r="V19" s="37"/>
      <c r="W19" s="34"/>
    </row>
    <row r="20" spans="1:23" ht="22.5" customHeight="1">
      <c r="A20" s="1">
        <f t="shared" si="3"/>
        <v>6</v>
      </c>
      <c r="B20" s="104" t="str">
        <f t="shared" si="4"/>
        <v>Freitag</v>
      </c>
      <c r="C20" s="40">
        <v>41502</v>
      </c>
      <c r="D20" s="75">
        <v>0</v>
      </c>
      <c r="E20" s="130">
        <f t="shared" si="0"/>
        <v>0</v>
      </c>
      <c r="F20" s="130">
        <f t="shared" si="5"/>
        <v>0</v>
      </c>
      <c r="G20" s="131">
        <f t="shared" si="1"/>
        <v>10</v>
      </c>
      <c r="H20" s="130">
        <f t="shared" si="2"/>
        <v>10</v>
      </c>
      <c r="I20" s="130">
        <f t="shared" si="6"/>
        <v>0</v>
      </c>
      <c r="J20" s="130">
        <f t="shared" si="7"/>
        <v>0</v>
      </c>
      <c r="K20" s="132">
        <f t="shared" si="8"/>
        <v>0.1</v>
      </c>
      <c r="L20" s="41"/>
      <c r="M20" s="37"/>
      <c r="N20" s="37"/>
      <c r="O20" s="37"/>
      <c r="P20" s="37"/>
      <c r="Q20" s="37"/>
      <c r="R20" s="37"/>
      <c r="S20" s="37"/>
      <c r="T20" s="37"/>
      <c r="U20" s="41"/>
      <c r="V20" s="37"/>
      <c r="W20" s="34"/>
    </row>
    <row r="21" spans="1:23" ht="22.5" customHeight="1">
      <c r="A21" s="1">
        <f t="shared" si="3"/>
        <v>7</v>
      </c>
      <c r="B21" s="104" t="str">
        <f t="shared" si="4"/>
        <v>Frei</v>
      </c>
      <c r="C21" s="40">
        <v>41503</v>
      </c>
      <c r="D21" s="75">
        <v>0</v>
      </c>
      <c r="E21" s="130">
        <f t="shared" si="0"/>
        <v>0</v>
      </c>
      <c r="F21" s="130">
        <f t="shared" si="5"/>
        <v>0</v>
      </c>
      <c r="G21" s="131">
        <f t="shared" si="1"/>
        <v>10</v>
      </c>
      <c r="H21" s="130">
        <f t="shared" si="2"/>
        <v>10</v>
      </c>
      <c r="I21" s="130">
        <f t="shared" si="6"/>
        <v>0</v>
      </c>
      <c r="J21" s="130">
        <f t="shared" si="7"/>
        <v>0</v>
      </c>
      <c r="K21" s="132">
        <f t="shared" si="8"/>
        <v>0</v>
      </c>
      <c r="L21" s="41"/>
      <c r="M21" s="37"/>
      <c r="N21" s="37"/>
      <c r="O21" s="37"/>
      <c r="P21" s="37"/>
      <c r="Q21" s="37"/>
      <c r="R21" s="37"/>
      <c r="S21" s="37"/>
      <c r="T21" s="37"/>
      <c r="U21" s="41"/>
      <c r="V21" s="37"/>
      <c r="W21" s="34"/>
    </row>
    <row r="22" spans="1:23" ht="22.5" customHeight="1">
      <c r="A22" s="1">
        <f t="shared" si="3"/>
        <v>1</v>
      </c>
      <c r="B22" s="104" t="str">
        <f t="shared" si="4"/>
        <v>Frei</v>
      </c>
      <c r="C22" s="40">
        <v>41504</v>
      </c>
      <c r="D22" s="75">
        <v>0</v>
      </c>
      <c r="E22" s="130">
        <f t="shared" si="0"/>
        <v>0</v>
      </c>
      <c r="F22" s="130">
        <f t="shared" si="5"/>
        <v>0</v>
      </c>
      <c r="G22" s="131">
        <f t="shared" si="1"/>
        <v>10</v>
      </c>
      <c r="H22" s="130">
        <f t="shared" si="2"/>
        <v>10</v>
      </c>
      <c r="I22" s="130">
        <f t="shared" si="6"/>
        <v>0</v>
      </c>
      <c r="J22" s="130">
        <f t="shared" si="7"/>
        <v>0</v>
      </c>
      <c r="K22" s="132">
        <f t="shared" si="8"/>
        <v>0</v>
      </c>
      <c r="L22" s="41"/>
      <c r="M22" s="37"/>
      <c r="N22" s="37"/>
      <c r="O22" s="37"/>
      <c r="P22" s="37"/>
      <c r="Q22" s="37"/>
      <c r="R22" s="37"/>
      <c r="S22" s="37"/>
      <c r="T22" s="37"/>
      <c r="U22" s="41"/>
      <c r="V22" s="37"/>
      <c r="W22" s="34"/>
    </row>
    <row r="23" spans="1:23" ht="22.5" customHeight="1">
      <c r="A23" s="1">
        <f t="shared" si="3"/>
        <v>2</v>
      </c>
      <c r="B23" s="104" t="str">
        <f t="shared" si="4"/>
        <v>Montag</v>
      </c>
      <c r="C23" s="40">
        <v>41505</v>
      </c>
      <c r="D23" s="75">
        <v>0</v>
      </c>
      <c r="E23" s="130">
        <f t="shared" si="0"/>
        <v>0</v>
      </c>
      <c r="F23" s="130">
        <f t="shared" si="5"/>
        <v>0</v>
      </c>
      <c r="G23" s="131">
        <f t="shared" si="1"/>
        <v>10</v>
      </c>
      <c r="H23" s="130">
        <f t="shared" si="2"/>
        <v>10</v>
      </c>
      <c r="I23" s="130">
        <f t="shared" si="6"/>
        <v>0</v>
      </c>
      <c r="J23" s="130">
        <f t="shared" si="7"/>
        <v>0</v>
      </c>
      <c r="K23" s="132">
        <f t="shared" si="8"/>
        <v>0.1</v>
      </c>
      <c r="L23" s="41"/>
      <c r="M23" s="37"/>
      <c r="N23" s="37"/>
      <c r="O23" s="37"/>
      <c r="P23" s="37"/>
      <c r="Q23" s="37"/>
      <c r="R23" s="37"/>
      <c r="S23" s="37"/>
      <c r="T23" s="37"/>
      <c r="U23" s="41"/>
      <c r="V23" s="37"/>
      <c r="W23" s="34"/>
    </row>
    <row r="24" spans="1:23" ht="22.5" customHeight="1">
      <c r="A24" s="1">
        <f t="shared" si="3"/>
        <v>3</v>
      </c>
      <c r="B24" s="104" t="str">
        <f t="shared" si="4"/>
        <v>Dienstag</v>
      </c>
      <c r="C24" s="40">
        <v>41506</v>
      </c>
      <c r="D24" s="75">
        <v>0</v>
      </c>
      <c r="E24" s="130">
        <f t="shared" si="0"/>
        <v>0</v>
      </c>
      <c r="F24" s="130">
        <f t="shared" si="5"/>
        <v>0</v>
      </c>
      <c r="G24" s="131">
        <f t="shared" si="1"/>
        <v>10</v>
      </c>
      <c r="H24" s="130">
        <f t="shared" si="2"/>
        <v>10</v>
      </c>
      <c r="I24" s="130">
        <f t="shared" si="6"/>
        <v>0</v>
      </c>
      <c r="J24" s="130">
        <f t="shared" si="7"/>
        <v>0</v>
      </c>
      <c r="K24" s="132">
        <f t="shared" si="8"/>
        <v>0.1</v>
      </c>
      <c r="L24" s="41"/>
      <c r="M24" s="37"/>
      <c r="N24" s="37"/>
      <c r="O24" s="37"/>
      <c r="P24" s="37"/>
      <c r="Q24" s="37"/>
      <c r="R24" s="37"/>
      <c r="S24" s="37"/>
      <c r="T24" s="37"/>
      <c r="U24" s="41"/>
      <c r="V24" s="37"/>
      <c r="W24" s="34"/>
    </row>
    <row r="25" spans="1:23" ht="22.5" customHeight="1">
      <c r="A25" s="1">
        <f t="shared" si="3"/>
        <v>4</v>
      </c>
      <c r="B25" s="104" t="str">
        <f t="shared" si="4"/>
        <v>Mittwoch</v>
      </c>
      <c r="C25" s="40">
        <v>41507</v>
      </c>
      <c r="D25" s="75">
        <v>0</v>
      </c>
      <c r="E25" s="130">
        <f t="shared" si="0"/>
        <v>0</v>
      </c>
      <c r="F25" s="130">
        <f t="shared" si="5"/>
        <v>0</v>
      </c>
      <c r="G25" s="131">
        <f t="shared" si="1"/>
        <v>10</v>
      </c>
      <c r="H25" s="130">
        <f t="shared" si="2"/>
        <v>10</v>
      </c>
      <c r="I25" s="130">
        <f t="shared" si="6"/>
        <v>0</v>
      </c>
      <c r="J25" s="130">
        <f t="shared" si="7"/>
        <v>0</v>
      </c>
      <c r="K25" s="132">
        <f t="shared" si="8"/>
        <v>0.1</v>
      </c>
      <c r="L25" s="41"/>
      <c r="M25" s="37"/>
      <c r="N25" s="37"/>
      <c r="O25" s="37"/>
      <c r="P25" s="37"/>
      <c r="Q25" s="37"/>
      <c r="R25" s="37"/>
      <c r="S25" s="37"/>
      <c r="T25" s="37"/>
      <c r="U25" s="41"/>
      <c r="V25" s="37"/>
      <c r="W25" s="34"/>
    </row>
    <row r="26" spans="1:23" ht="22.5" customHeight="1">
      <c r="A26" s="1">
        <f t="shared" si="3"/>
        <v>5</v>
      </c>
      <c r="B26" s="104" t="str">
        <f t="shared" si="4"/>
        <v>Donnerstag</v>
      </c>
      <c r="C26" s="40">
        <v>41508</v>
      </c>
      <c r="D26" s="75">
        <v>0</v>
      </c>
      <c r="E26" s="130">
        <f t="shared" si="0"/>
        <v>0</v>
      </c>
      <c r="F26" s="130">
        <f t="shared" si="5"/>
        <v>0</v>
      </c>
      <c r="G26" s="131">
        <f t="shared" si="1"/>
        <v>10</v>
      </c>
      <c r="H26" s="130">
        <f t="shared" si="2"/>
        <v>10</v>
      </c>
      <c r="I26" s="130">
        <f t="shared" si="6"/>
        <v>0</v>
      </c>
      <c r="J26" s="130">
        <f t="shared" si="7"/>
        <v>0</v>
      </c>
      <c r="K26" s="132">
        <f t="shared" si="8"/>
        <v>0.1</v>
      </c>
      <c r="L26" s="41"/>
      <c r="M26" s="37"/>
      <c r="N26" s="37"/>
      <c r="O26" s="37"/>
      <c r="P26" s="37"/>
      <c r="Q26" s="37"/>
      <c r="R26" s="37"/>
      <c r="S26" s="37"/>
      <c r="T26" s="37"/>
      <c r="U26" s="41"/>
      <c r="V26" s="37"/>
      <c r="W26" s="34"/>
    </row>
    <row r="27" spans="1:23" ht="22.5" customHeight="1">
      <c r="A27" s="1">
        <f t="shared" si="3"/>
        <v>6</v>
      </c>
      <c r="B27" s="104" t="str">
        <f t="shared" si="4"/>
        <v>Freitag</v>
      </c>
      <c r="C27" s="40">
        <v>41509</v>
      </c>
      <c r="D27" s="75">
        <v>0</v>
      </c>
      <c r="E27" s="130">
        <f t="shared" si="0"/>
        <v>0</v>
      </c>
      <c r="F27" s="130">
        <f t="shared" si="5"/>
        <v>0</v>
      </c>
      <c r="G27" s="131">
        <f t="shared" si="1"/>
        <v>10</v>
      </c>
      <c r="H27" s="130">
        <f t="shared" si="2"/>
        <v>10</v>
      </c>
      <c r="I27" s="130">
        <f t="shared" si="6"/>
        <v>0</v>
      </c>
      <c r="J27" s="130">
        <f t="shared" si="7"/>
        <v>0</v>
      </c>
      <c r="K27" s="132">
        <f t="shared" si="8"/>
        <v>0.1</v>
      </c>
      <c r="L27" s="41"/>
      <c r="M27" s="37"/>
      <c r="N27" s="37"/>
      <c r="O27" s="37"/>
      <c r="P27" s="37"/>
      <c r="Q27" s="37"/>
      <c r="R27" s="37"/>
      <c r="S27" s="37"/>
      <c r="T27" s="37"/>
      <c r="U27" s="41"/>
      <c r="V27" s="37"/>
      <c r="W27" s="34"/>
    </row>
    <row r="28" spans="1:23" ht="22.5" customHeight="1">
      <c r="A28" s="1">
        <f t="shared" si="3"/>
        <v>7</v>
      </c>
      <c r="B28" s="104" t="str">
        <f t="shared" si="4"/>
        <v>Frei</v>
      </c>
      <c r="C28" s="40">
        <v>41510</v>
      </c>
      <c r="D28" s="75">
        <v>0</v>
      </c>
      <c r="E28" s="130">
        <f t="shared" si="0"/>
        <v>0</v>
      </c>
      <c r="F28" s="130">
        <f t="shared" si="5"/>
        <v>0</v>
      </c>
      <c r="G28" s="131">
        <f t="shared" si="1"/>
        <v>10</v>
      </c>
      <c r="H28" s="130">
        <f t="shared" si="2"/>
        <v>10</v>
      </c>
      <c r="I28" s="130">
        <f t="shared" si="6"/>
        <v>0</v>
      </c>
      <c r="J28" s="130">
        <f t="shared" si="7"/>
        <v>0</v>
      </c>
      <c r="K28" s="132">
        <f t="shared" si="8"/>
        <v>0</v>
      </c>
      <c r="L28" s="41"/>
      <c r="M28" s="37"/>
      <c r="N28" s="37"/>
      <c r="O28" s="37"/>
      <c r="P28" s="37"/>
      <c r="Q28" s="37"/>
      <c r="R28" s="37"/>
      <c r="S28" s="37"/>
      <c r="T28" s="37"/>
      <c r="U28" s="41"/>
      <c r="V28" s="37"/>
      <c r="W28" s="34"/>
    </row>
    <row r="29" spans="1:23" ht="22.5" customHeight="1">
      <c r="A29" s="1">
        <f t="shared" si="3"/>
        <v>1</v>
      </c>
      <c r="B29" s="104" t="str">
        <f t="shared" si="4"/>
        <v>Frei</v>
      </c>
      <c r="C29" s="40">
        <v>41511</v>
      </c>
      <c r="D29" s="75">
        <v>0</v>
      </c>
      <c r="E29" s="130">
        <f t="shared" si="0"/>
        <v>0</v>
      </c>
      <c r="F29" s="130">
        <f t="shared" si="5"/>
        <v>0</v>
      </c>
      <c r="G29" s="131">
        <f t="shared" si="1"/>
        <v>10</v>
      </c>
      <c r="H29" s="130">
        <f t="shared" si="2"/>
        <v>10</v>
      </c>
      <c r="I29" s="130">
        <f t="shared" si="6"/>
        <v>0</v>
      </c>
      <c r="J29" s="130">
        <f t="shared" si="7"/>
        <v>0</v>
      </c>
      <c r="K29" s="132">
        <f t="shared" si="8"/>
        <v>0</v>
      </c>
      <c r="L29" s="41"/>
      <c r="M29" s="37"/>
      <c r="N29" s="37"/>
      <c r="O29" s="37"/>
      <c r="P29" s="37"/>
      <c r="Q29" s="37"/>
      <c r="R29" s="37"/>
      <c r="S29" s="37"/>
      <c r="T29" s="37"/>
      <c r="U29" s="41"/>
      <c r="V29" s="37"/>
      <c r="W29" s="34"/>
    </row>
    <row r="30" spans="1:23" ht="22.5" customHeight="1">
      <c r="A30" s="1">
        <f t="shared" si="3"/>
        <v>2</v>
      </c>
      <c r="B30" s="104" t="str">
        <f t="shared" si="4"/>
        <v>Montag</v>
      </c>
      <c r="C30" s="40">
        <v>41512</v>
      </c>
      <c r="D30" s="75">
        <v>0</v>
      </c>
      <c r="E30" s="130">
        <f t="shared" si="0"/>
        <v>0</v>
      </c>
      <c r="F30" s="130">
        <f t="shared" si="5"/>
        <v>0</v>
      </c>
      <c r="G30" s="131">
        <f t="shared" si="1"/>
        <v>10</v>
      </c>
      <c r="H30" s="130">
        <f t="shared" si="2"/>
        <v>10</v>
      </c>
      <c r="I30" s="130">
        <f t="shared" si="6"/>
        <v>0</v>
      </c>
      <c r="J30" s="130">
        <f t="shared" si="7"/>
        <v>0</v>
      </c>
      <c r="K30" s="132">
        <f t="shared" si="8"/>
        <v>0.1</v>
      </c>
      <c r="L30" s="41"/>
      <c r="M30" s="37"/>
      <c r="N30" s="37"/>
      <c r="O30" s="37"/>
      <c r="P30" s="37"/>
      <c r="Q30" s="37"/>
      <c r="R30" s="37"/>
      <c r="S30" s="37"/>
      <c r="T30" s="37"/>
      <c r="U30" s="41"/>
      <c r="V30" s="37"/>
      <c r="W30" s="34"/>
    </row>
    <row r="31" spans="1:23" ht="22.5" customHeight="1">
      <c r="A31" s="1">
        <f t="shared" si="3"/>
        <v>3</v>
      </c>
      <c r="B31" s="104" t="str">
        <f t="shared" si="4"/>
        <v>Dienstag</v>
      </c>
      <c r="C31" s="40">
        <v>41513</v>
      </c>
      <c r="D31" s="75">
        <v>0</v>
      </c>
      <c r="E31" s="130">
        <f t="shared" si="0"/>
        <v>0</v>
      </c>
      <c r="F31" s="130">
        <f t="shared" si="5"/>
        <v>0</v>
      </c>
      <c r="G31" s="131">
        <f t="shared" si="1"/>
        <v>10</v>
      </c>
      <c r="H31" s="130">
        <f t="shared" si="2"/>
        <v>10</v>
      </c>
      <c r="I31" s="130">
        <f t="shared" si="6"/>
        <v>0</v>
      </c>
      <c r="J31" s="130">
        <f t="shared" si="7"/>
        <v>0</v>
      </c>
      <c r="K31" s="132">
        <f t="shared" si="8"/>
        <v>0.1</v>
      </c>
      <c r="L31" s="41"/>
      <c r="M31" s="37"/>
      <c r="N31" s="37"/>
      <c r="O31" s="37"/>
      <c r="P31" s="37"/>
      <c r="Q31" s="37"/>
      <c r="R31" s="37"/>
      <c r="S31" s="37"/>
      <c r="T31" s="37"/>
      <c r="U31" s="41"/>
      <c r="V31" s="37"/>
      <c r="W31" s="34"/>
    </row>
    <row r="32" spans="1:23" ht="22.5" customHeight="1">
      <c r="A32" s="1">
        <f t="shared" si="3"/>
        <v>4</v>
      </c>
      <c r="B32" s="104" t="str">
        <f t="shared" si="4"/>
        <v>Mittwoch</v>
      </c>
      <c r="C32" s="40">
        <v>41514</v>
      </c>
      <c r="D32" s="75">
        <v>0</v>
      </c>
      <c r="E32" s="130">
        <f t="shared" si="0"/>
        <v>0</v>
      </c>
      <c r="F32" s="130">
        <f t="shared" si="5"/>
        <v>0</v>
      </c>
      <c r="G32" s="131">
        <f t="shared" si="1"/>
        <v>10</v>
      </c>
      <c r="H32" s="130">
        <f t="shared" si="2"/>
        <v>10</v>
      </c>
      <c r="I32" s="130">
        <f t="shared" si="6"/>
        <v>0</v>
      </c>
      <c r="J32" s="130">
        <f t="shared" si="7"/>
        <v>0</v>
      </c>
      <c r="K32" s="132">
        <f t="shared" si="8"/>
        <v>0.1</v>
      </c>
      <c r="L32" s="41"/>
      <c r="M32" s="37"/>
      <c r="N32" s="37"/>
      <c r="O32" s="37"/>
      <c r="P32" s="37"/>
      <c r="Q32" s="37"/>
      <c r="R32" s="37"/>
      <c r="S32" s="37"/>
      <c r="T32" s="37"/>
      <c r="U32" s="41"/>
      <c r="V32" s="37"/>
      <c r="W32" s="34"/>
    </row>
    <row r="33" spans="1:23" ht="22.5" customHeight="1">
      <c r="A33" s="1">
        <f t="shared" si="3"/>
        <v>5</v>
      </c>
      <c r="B33" s="104" t="str">
        <f t="shared" si="4"/>
        <v>Donnerstag</v>
      </c>
      <c r="C33" s="40">
        <v>41515</v>
      </c>
      <c r="D33" s="75">
        <v>0</v>
      </c>
      <c r="E33" s="130">
        <f t="shared" si="0"/>
        <v>0</v>
      </c>
      <c r="F33" s="130">
        <f t="shared" si="5"/>
        <v>0</v>
      </c>
      <c r="G33" s="131">
        <f t="shared" si="1"/>
        <v>10</v>
      </c>
      <c r="H33" s="130">
        <f t="shared" si="2"/>
        <v>10</v>
      </c>
      <c r="I33" s="130">
        <f t="shared" si="6"/>
        <v>0</v>
      </c>
      <c r="J33" s="130">
        <f t="shared" si="7"/>
        <v>0</v>
      </c>
      <c r="K33" s="132">
        <f t="shared" si="8"/>
        <v>0.1</v>
      </c>
      <c r="L33" s="41"/>
      <c r="M33" s="37"/>
      <c r="N33" s="37"/>
      <c r="O33" s="37"/>
      <c r="P33" s="37"/>
      <c r="Q33" s="37"/>
      <c r="R33" s="37"/>
      <c r="S33" s="37"/>
      <c r="T33" s="37"/>
      <c r="U33" s="41"/>
      <c r="V33" s="37"/>
      <c r="W33" s="34"/>
    </row>
    <row r="34" spans="1:23" ht="22.5" customHeight="1">
      <c r="A34" s="1">
        <f t="shared" si="3"/>
        <v>6</v>
      </c>
      <c r="B34" s="104" t="str">
        <f t="shared" si="4"/>
        <v>Freitag</v>
      </c>
      <c r="C34" s="40">
        <v>41516</v>
      </c>
      <c r="D34" s="75">
        <v>0</v>
      </c>
      <c r="E34" s="130">
        <f t="shared" si="0"/>
        <v>0</v>
      </c>
      <c r="F34" s="130">
        <f t="shared" si="5"/>
        <v>0</v>
      </c>
      <c r="G34" s="131">
        <f t="shared" si="1"/>
        <v>10</v>
      </c>
      <c r="H34" s="130">
        <f t="shared" si="2"/>
        <v>10</v>
      </c>
      <c r="I34" s="130">
        <f t="shared" si="6"/>
        <v>0</v>
      </c>
      <c r="J34" s="130">
        <f t="shared" si="7"/>
        <v>0</v>
      </c>
      <c r="K34" s="132">
        <f t="shared" si="8"/>
        <v>0.1</v>
      </c>
      <c r="L34" s="41"/>
      <c r="M34" s="37"/>
      <c r="N34" s="37"/>
      <c r="O34" s="37"/>
      <c r="P34" s="37"/>
      <c r="Q34" s="37"/>
      <c r="R34" s="37"/>
      <c r="S34" s="37"/>
      <c r="T34" s="37"/>
      <c r="U34" s="41"/>
      <c r="V34" s="37"/>
      <c r="W34" s="34"/>
    </row>
    <row r="35" spans="1:23" ht="22.5" customHeight="1">
      <c r="A35" s="1">
        <f t="shared" si="3"/>
        <v>7</v>
      </c>
      <c r="B35" s="104" t="str">
        <f t="shared" si="4"/>
        <v>Frei</v>
      </c>
      <c r="C35" s="40">
        <v>41517</v>
      </c>
      <c r="D35" s="75">
        <v>0</v>
      </c>
      <c r="E35" s="130">
        <f t="shared" si="0"/>
        <v>0</v>
      </c>
      <c r="F35" s="130">
        <f t="shared" si="5"/>
        <v>0</v>
      </c>
      <c r="G35" s="131">
        <f t="shared" si="1"/>
        <v>10</v>
      </c>
      <c r="H35" s="130">
        <f t="shared" si="2"/>
        <v>10</v>
      </c>
      <c r="I35" s="130">
        <f t="shared" si="6"/>
        <v>0</v>
      </c>
      <c r="J35" s="130">
        <f t="shared" si="7"/>
        <v>0</v>
      </c>
      <c r="K35" s="132">
        <f t="shared" si="8"/>
        <v>0</v>
      </c>
      <c r="L35" s="41"/>
      <c r="M35" s="37"/>
      <c r="N35" s="37"/>
      <c r="O35" s="37"/>
      <c r="P35" s="37"/>
      <c r="Q35" s="37"/>
      <c r="R35" s="37"/>
      <c r="S35" s="37"/>
      <c r="T35" s="37"/>
      <c r="U35" s="41"/>
      <c r="V35" s="37"/>
      <c r="W35" s="34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2.2000000000000006</v>
      </c>
      <c r="L36" s="35">
        <f>SUM(L5:L35)</f>
        <v>0</v>
      </c>
      <c r="M36" s="35">
        <f t="shared" ref="M36:S36" si="9">SUM(M5:M35)</f>
        <v>0</v>
      </c>
      <c r="N36" s="35">
        <f t="shared" si="9"/>
        <v>0</v>
      </c>
      <c r="O36" s="35">
        <f t="shared" si="9"/>
        <v>0</v>
      </c>
      <c r="P36" s="35">
        <f t="shared" si="9"/>
        <v>0</v>
      </c>
      <c r="Q36" s="35">
        <f t="shared" si="9"/>
        <v>0</v>
      </c>
      <c r="R36" s="35">
        <f t="shared" si="9"/>
        <v>0</v>
      </c>
      <c r="S36" s="35">
        <f t="shared" si="9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56"/>
    </row>
  </sheetData>
  <mergeCells count="2">
    <mergeCell ref="D1:W1"/>
    <mergeCell ref="B2:C2"/>
  </mergeCells>
  <phoneticPr fontId="12" type="noConversion"/>
  <conditionalFormatting sqref="B5:B35">
    <cfRule type="cellIs" dxfId="12" priority="1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72" orientation="portrait" horizontalDpi="4294967293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6"/>
  <sheetViews>
    <sheetView topLeftCell="B1" zoomScaleNormal="100" workbookViewId="0">
      <selection activeCell="U5" sqref="U5:W34"/>
    </sheetView>
  </sheetViews>
  <sheetFormatPr baseColWidth="10" defaultColWidth="7.7109375" defaultRowHeight="12.75"/>
  <cols>
    <col min="1" max="1" width="12.85546875" style="1" hidden="1" customWidth="1"/>
    <col min="2" max="2" width="11.85546875" style="10" customWidth="1"/>
    <col min="3" max="4" width="10.28515625" style="1" customWidth="1"/>
    <col min="5" max="10" width="4.7109375" style="1" hidden="1" customWidth="1"/>
    <col min="11" max="11" width="6.28515625" style="1" customWidth="1"/>
    <col min="12" max="22" width="7" style="1" customWidth="1"/>
    <col min="23" max="23" width="25.2851562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5" t="str">
        <f>Stundsatz!C1</f>
        <v>E-Learning @ FH Lübeck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7"/>
    </row>
    <row r="2" spans="1:23" ht="12.75" customHeight="1">
      <c r="B2" s="198" t="s">
        <v>0</v>
      </c>
      <c r="C2" s="199"/>
      <c r="L2" s="128" t="str">
        <f>'Stunden-Aufwand insgesamt'!C2</f>
        <v>Bitte Name im Reiter "Stundensatz" eintragen</v>
      </c>
      <c r="M2" s="129"/>
      <c r="N2" s="129"/>
      <c r="O2" s="129"/>
      <c r="Q2" s="129"/>
      <c r="R2" s="129"/>
      <c r="S2" s="129"/>
      <c r="T2" s="129"/>
      <c r="U2" s="129"/>
      <c r="V2" s="129"/>
      <c r="W2" s="73"/>
    </row>
    <row r="3" spans="1:23" ht="15.75" customHeight="1">
      <c r="B3" s="4" t="s">
        <v>1</v>
      </c>
      <c r="C3" s="5"/>
      <c r="L3" s="68" t="str">
        <f>'Stunden-Aufwand insgesamt'!C4</f>
        <v>Fachhochschule Lübeck</v>
      </c>
      <c r="M3" s="69"/>
      <c r="N3" s="69"/>
      <c r="O3" s="69"/>
      <c r="Q3" s="69"/>
      <c r="R3" s="69"/>
      <c r="S3" s="69"/>
      <c r="T3" s="69"/>
      <c r="U3" s="69"/>
      <c r="V3" s="69"/>
      <c r="W3" s="69"/>
    </row>
    <row r="4" spans="1:23" s="8" customFormat="1" ht="24" customHeight="1">
      <c r="A4" s="43"/>
      <c r="B4" s="10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93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1</v>
      </c>
      <c r="B5" s="104" t="s">
        <v>64</v>
      </c>
      <c r="C5" s="40">
        <v>41518</v>
      </c>
      <c r="D5" s="75">
        <v>0</v>
      </c>
      <c r="E5" s="130">
        <f t="shared" ref="E5:E34" si="0">HOUR(D5)</f>
        <v>0</v>
      </c>
      <c r="F5" s="130">
        <f>MINUTE(D5)</f>
        <v>0</v>
      </c>
      <c r="G5" s="131">
        <f t="shared" ref="G5:G34" si="1">(F5/0.6)+10</f>
        <v>10</v>
      </c>
      <c r="H5" s="130">
        <f t="shared" ref="H5:H34" si="2">IF(G5&lt;100,ROUND(G5,1),IF(G5&gt;=100,(ROUND((G5-100),1))))</f>
        <v>10</v>
      </c>
      <c r="I5" s="130">
        <f>IF(G5&gt;99,1,0)</f>
        <v>0</v>
      </c>
      <c r="J5" s="130">
        <f>E5+I5</f>
        <v>0</v>
      </c>
      <c r="K5" s="132">
        <f>IF(B5="Frei",0,ROUND(J5+(H5/100),1))</f>
        <v>0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</row>
    <row r="6" spans="1:23" ht="22.5" customHeight="1">
      <c r="A6" s="1">
        <f t="shared" ref="A6:A35" si="3">WEEKDAY(C6)</f>
        <v>2</v>
      </c>
      <c r="B6" s="104" t="s">
        <v>64</v>
      </c>
      <c r="C6" s="40">
        <v>41519</v>
      </c>
      <c r="D6" s="75">
        <v>0</v>
      </c>
      <c r="E6" s="130">
        <f t="shared" si="0"/>
        <v>0</v>
      </c>
      <c r="F6" s="130">
        <f t="shared" ref="F6:F34" si="4">MINUTE(D6)</f>
        <v>0</v>
      </c>
      <c r="G6" s="131">
        <f t="shared" si="1"/>
        <v>10</v>
      </c>
      <c r="H6" s="130">
        <f t="shared" si="2"/>
        <v>10</v>
      </c>
      <c r="I6" s="130">
        <f t="shared" ref="I6:I34" si="5">IF(G6&gt;99,1,0)</f>
        <v>0</v>
      </c>
      <c r="J6" s="130">
        <f t="shared" ref="J6:J34" si="6">E6+I6</f>
        <v>0</v>
      </c>
      <c r="K6" s="132">
        <f t="shared" ref="K6:K34" si="7">IF(B6="Frei",0,ROUND(J6+(H6/100),1))</f>
        <v>0</v>
      </c>
      <c r="L6" s="41"/>
      <c r="M6" s="37"/>
      <c r="N6" s="37"/>
      <c r="O6" s="37"/>
      <c r="P6" s="37"/>
      <c r="Q6" s="37"/>
      <c r="R6" s="37"/>
      <c r="S6" s="37"/>
      <c r="T6" s="41"/>
      <c r="U6" s="41"/>
      <c r="V6" s="37"/>
      <c r="W6" s="34"/>
    </row>
    <row r="7" spans="1:23" ht="22.5" customHeight="1">
      <c r="A7" s="1">
        <f t="shared" si="3"/>
        <v>3</v>
      </c>
      <c r="B7" s="104" t="str">
        <f t="shared" ref="B7:B33" si="8">IF(A7=2,"Montag",IF(A7=3,"Dienstag",IF(A7=4,"Mittwoch",IF(A7=5,"Donnerstag",IF(A7=6,"Freitag","Frei")))))</f>
        <v>Dienstag</v>
      </c>
      <c r="C7" s="40">
        <v>41520</v>
      </c>
      <c r="D7" s="75">
        <v>0</v>
      </c>
      <c r="E7" s="130">
        <f t="shared" si="0"/>
        <v>0</v>
      </c>
      <c r="F7" s="130">
        <f t="shared" si="4"/>
        <v>0</v>
      </c>
      <c r="G7" s="131">
        <f t="shared" si="1"/>
        <v>10</v>
      </c>
      <c r="H7" s="130">
        <f t="shared" si="2"/>
        <v>10</v>
      </c>
      <c r="I7" s="130">
        <f t="shared" si="5"/>
        <v>0</v>
      </c>
      <c r="J7" s="130">
        <f t="shared" si="6"/>
        <v>0</v>
      </c>
      <c r="K7" s="132">
        <f t="shared" si="7"/>
        <v>0.1</v>
      </c>
      <c r="L7" s="41"/>
      <c r="M7" s="37"/>
      <c r="N7" s="37"/>
      <c r="O7" s="37"/>
      <c r="P7" s="37"/>
      <c r="Q7" s="37"/>
      <c r="R7" s="37"/>
      <c r="S7" s="37"/>
      <c r="T7" s="41"/>
      <c r="U7" s="41"/>
      <c r="V7" s="37"/>
      <c r="W7" s="34"/>
    </row>
    <row r="8" spans="1:23" ht="22.5" customHeight="1">
      <c r="A8" s="1">
        <f t="shared" si="3"/>
        <v>4</v>
      </c>
      <c r="B8" s="104" t="str">
        <f t="shared" si="8"/>
        <v>Mittwoch</v>
      </c>
      <c r="C8" s="40">
        <v>41521</v>
      </c>
      <c r="D8" s="75">
        <v>0</v>
      </c>
      <c r="E8" s="130">
        <f t="shared" si="0"/>
        <v>0</v>
      </c>
      <c r="F8" s="130">
        <f t="shared" si="4"/>
        <v>0</v>
      </c>
      <c r="G8" s="131">
        <f t="shared" si="1"/>
        <v>10</v>
      </c>
      <c r="H8" s="130">
        <f t="shared" si="2"/>
        <v>10</v>
      </c>
      <c r="I8" s="130">
        <f t="shared" si="5"/>
        <v>0</v>
      </c>
      <c r="J8" s="130">
        <f t="shared" si="6"/>
        <v>0</v>
      </c>
      <c r="K8" s="132">
        <f t="shared" si="7"/>
        <v>0.1</v>
      </c>
      <c r="L8" s="41"/>
      <c r="M8" s="37"/>
      <c r="N8" s="37"/>
      <c r="O8" s="37"/>
      <c r="P8" s="37"/>
      <c r="Q8" s="37"/>
      <c r="R8" s="37"/>
      <c r="S8" s="37"/>
      <c r="T8" s="41"/>
      <c r="U8" s="41"/>
      <c r="V8" s="37"/>
      <c r="W8" s="34"/>
    </row>
    <row r="9" spans="1:23" ht="22.5" customHeight="1">
      <c r="A9" s="1">
        <f t="shared" si="3"/>
        <v>5</v>
      </c>
      <c r="B9" s="104" t="str">
        <f t="shared" si="8"/>
        <v>Donnerstag</v>
      </c>
      <c r="C9" s="40">
        <v>41522</v>
      </c>
      <c r="D9" s="75">
        <v>0</v>
      </c>
      <c r="E9" s="130">
        <f t="shared" si="0"/>
        <v>0</v>
      </c>
      <c r="F9" s="130">
        <f t="shared" si="4"/>
        <v>0</v>
      </c>
      <c r="G9" s="131">
        <f t="shared" si="1"/>
        <v>10</v>
      </c>
      <c r="H9" s="130">
        <f t="shared" si="2"/>
        <v>10</v>
      </c>
      <c r="I9" s="130">
        <f t="shared" si="5"/>
        <v>0</v>
      </c>
      <c r="J9" s="130">
        <f t="shared" si="6"/>
        <v>0</v>
      </c>
      <c r="K9" s="132">
        <f t="shared" si="7"/>
        <v>0.1</v>
      </c>
      <c r="L9" s="41"/>
      <c r="M9" s="41"/>
      <c r="N9" s="37"/>
      <c r="O9" s="37"/>
      <c r="P9" s="37"/>
      <c r="Q9" s="37"/>
      <c r="R9" s="37"/>
      <c r="S9" s="37"/>
      <c r="T9" s="37"/>
      <c r="U9" s="41"/>
      <c r="V9" s="37"/>
      <c r="W9" s="34"/>
    </row>
    <row r="10" spans="1:23" ht="22.5" customHeight="1">
      <c r="A10" s="1">
        <f t="shared" si="3"/>
        <v>6</v>
      </c>
      <c r="B10" s="104" t="str">
        <f t="shared" si="8"/>
        <v>Freitag</v>
      </c>
      <c r="C10" s="40">
        <v>41523</v>
      </c>
      <c r="D10" s="75">
        <v>0</v>
      </c>
      <c r="E10" s="130">
        <f t="shared" si="0"/>
        <v>0</v>
      </c>
      <c r="F10" s="130">
        <f t="shared" si="4"/>
        <v>0</v>
      </c>
      <c r="G10" s="131">
        <f t="shared" si="1"/>
        <v>10</v>
      </c>
      <c r="H10" s="130">
        <f t="shared" si="2"/>
        <v>10</v>
      </c>
      <c r="I10" s="130">
        <f t="shared" si="5"/>
        <v>0</v>
      </c>
      <c r="J10" s="130">
        <f t="shared" si="6"/>
        <v>0</v>
      </c>
      <c r="K10" s="132">
        <f t="shared" si="7"/>
        <v>0.1</v>
      </c>
      <c r="L10" s="41"/>
      <c r="M10" s="41"/>
      <c r="N10" s="37"/>
      <c r="O10" s="37"/>
      <c r="P10" s="37"/>
      <c r="Q10" s="37"/>
      <c r="R10" s="37"/>
      <c r="S10" s="37"/>
      <c r="T10" s="37"/>
      <c r="U10" s="41"/>
      <c r="V10" s="37"/>
      <c r="W10" s="34"/>
    </row>
    <row r="11" spans="1:23" ht="22.5" customHeight="1">
      <c r="A11" s="1">
        <f t="shared" si="3"/>
        <v>7</v>
      </c>
      <c r="B11" s="104" t="str">
        <f t="shared" si="8"/>
        <v>Frei</v>
      </c>
      <c r="C11" s="40">
        <v>41524</v>
      </c>
      <c r="D11" s="75">
        <v>0</v>
      </c>
      <c r="E11" s="130">
        <f t="shared" si="0"/>
        <v>0</v>
      </c>
      <c r="F11" s="130">
        <f t="shared" si="4"/>
        <v>0</v>
      </c>
      <c r="G11" s="131">
        <f t="shared" si="1"/>
        <v>10</v>
      </c>
      <c r="H11" s="130">
        <f t="shared" si="2"/>
        <v>10</v>
      </c>
      <c r="I11" s="130">
        <f t="shared" si="5"/>
        <v>0</v>
      </c>
      <c r="J11" s="130">
        <f t="shared" si="6"/>
        <v>0</v>
      </c>
      <c r="K11" s="132">
        <f t="shared" si="7"/>
        <v>0</v>
      </c>
      <c r="L11" s="41"/>
      <c r="M11" s="41"/>
      <c r="N11" s="37"/>
      <c r="O11" s="37"/>
      <c r="P11" s="37"/>
      <c r="Q11" s="37"/>
      <c r="R11" s="37"/>
      <c r="S11" s="37"/>
      <c r="T11" s="37"/>
      <c r="U11" s="41"/>
      <c r="V11" s="37"/>
      <c r="W11" s="34"/>
    </row>
    <row r="12" spans="1:23" ht="22.5" customHeight="1">
      <c r="A12" s="1">
        <f t="shared" si="3"/>
        <v>1</v>
      </c>
      <c r="B12" s="104" t="str">
        <f t="shared" si="8"/>
        <v>Frei</v>
      </c>
      <c r="C12" s="40">
        <v>41525</v>
      </c>
      <c r="D12" s="75">
        <v>0</v>
      </c>
      <c r="E12" s="130">
        <f t="shared" si="0"/>
        <v>0</v>
      </c>
      <c r="F12" s="130">
        <f t="shared" si="4"/>
        <v>0</v>
      </c>
      <c r="G12" s="131">
        <f t="shared" si="1"/>
        <v>10</v>
      </c>
      <c r="H12" s="130">
        <f t="shared" si="2"/>
        <v>10</v>
      </c>
      <c r="I12" s="130">
        <f t="shared" si="5"/>
        <v>0</v>
      </c>
      <c r="J12" s="130">
        <f t="shared" si="6"/>
        <v>0</v>
      </c>
      <c r="K12" s="132">
        <f t="shared" si="7"/>
        <v>0</v>
      </c>
      <c r="L12" s="41"/>
      <c r="M12" s="41"/>
      <c r="N12" s="37"/>
      <c r="O12" s="37"/>
      <c r="P12" s="37"/>
      <c r="Q12" s="37"/>
      <c r="R12" s="37"/>
      <c r="S12" s="37"/>
      <c r="T12" s="37"/>
      <c r="U12" s="41"/>
      <c r="V12" s="37"/>
      <c r="W12" s="34"/>
    </row>
    <row r="13" spans="1:23" ht="22.5" customHeight="1">
      <c r="A13" s="1">
        <f t="shared" si="3"/>
        <v>2</v>
      </c>
      <c r="B13" s="104" t="str">
        <f t="shared" si="8"/>
        <v>Montag</v>
      </c>
      <c r="C13" s="40">
        <v>41526</v>
      </c>
      <c r="D13" s="75">
        <v>0</v>
      </c>
      <c r="E13" s="130">
        <f t="shared" si="0"/>
        <v>0</v>
      </c>
      <c r="F13" s="130">
        <f t="shared" si="4"/>
        <v>0</v>
      </c>
      <c r="G13" s="131">
        <f t="shared" si="1"/>
        <v>10</v>
      </c>
      <c r="H13" s="130">
        <f t="shared" si="2"/>
        <v>10</v>
      </c>
      <c r="I13" s="130">
        <f t="shared" si="5"/>
        <v>0</v>
      </c>
      <c r="J13" s="130">
        <f t="shared" si="6"/>
        <v>0</v>
      </c>
      <c r="K13" s="132">
        <f t="shared" si="7"/>
        <v>0.1</v>
      </c>
      <c r="L13" s="41"/>
      <c r="M13" s="41"/>
      <c r="N13" s="37"/>
      <c r="O13" s="37"/>
      <c r="P13" s="37"/>
      <c r="Q13" s="37"/>
      <c r="R13" s="37"/>
      <c r="S13" s="37"/>
      <c r="T13" s="37"/>
      <c r="U13" s="41"/>
      <c r="V13" s="37"/>
      <c r="W13" s="34"/>
    </row>
    <row r="14" spans="1:23" ht="22.5" customHeight="1">
      <c r="A14" s="1">
        <f t="shared" si="3"/>
        <v>3</v>
      </c>
      <c r="B14" s="104" t="str">
        <f t="shared" si="8"/>
        <v>Dienstag</v>
      </c>
      <c r="C14" s="40">
        <v>41527</v>
      </c>
      <c r="D14" s="75">
        <v>0</v>
      </c>
      <c r="E14" s="130">
        <f t="shared" si="0"/>
        <v>0</v>
      </c>
      <c r="F14" s="130">
        <f t="shared" si="4"/>
        <v>0</v>
      </c>
      <c r="G14" s="131">
        <f t="shared" si="1"/>
        <v>10</v>
      </c>
      <c r="H14" s="130">
        <f t="shared" si="2"/>
        <v>10</v>
      </c>
      <c r="I14" s="130">
        <f t="shared" si="5"/>
        <v>0</v>
      </c>
      <c r="J14" s="130">
        <f t="shared" si="6"/>
        <v>0</v>
      </c>
      <c r="K14" s="132">
        <f t="shared" si="7"/>
        <v>0.1</v>
      </c>
      <c r="L14" s="41"/>
      <c r="M14" s="37"/>
      <c r="N14" s="37"/>
      <c r="O14" s="37"/>
      <c r="P14" s="37"/>
      <c r="Q14" s="37"/>
      <c r="R14" s="37"/>
      <c r="S14" s="37"/>
      <c r="T14" s="41"/>
      <c r="U14" s="41"/>
      <c r="V14" s="37"/>
      <c r="W14" s="34"/>
    </row>
    <row r="15" spans="1:23" ht="22.5" customHeight="1">
      <c r="A15" s="1">
        <f t="shared" si="3"/>
        <v>4</v>
      </c>
      <c r="B15" s="104" t="str">
        <f t="shared" si="8"/>
        <v>Mittwoch</v>
      </c>
      <c r="C15" s="40">
        <v>41528</v>
      </c>
      <c r="D15" s="75">
        <v>0</v>
      </c>
      <c r="E15" s="130">
        <f t="shared" si="0"/>
        <v>0</v>
      </c>
      <c r="F15" s="130">
        <f t="shared" si="4"/>
        <v>0</v>
      </c>
      <c r="G15" s="131">
        <f t="shared" si="1"/>
        <v>10</v>
      </c>
      <c r="H15" s="130">
        <f t="shared" si="2"/>
        <v>10</v>
      </c>
      <c r="I15" s="130">
        <f t="shared" si="5"/>
        <v>0</v>
      </c>
      <c r="J15" s="130">
        <f t="shared" si="6"/>
        <v>0</v>
      </c>
      <c r="K15" s="132">
        <f t="shared" si="7"/>
        <v>0.1</v>
      </c>
      <c r="L15" s="41"/>
      <c r="M15" s="37"/>
      <c r="N15" s="37"/>
      <c r="O15" s="37"/>
      <c r="P15" s="37"/>
      <c r="Q15" s="37"/>
      <c r="R15" s="37"/>
      <c r="S15" s="37"/>
      <c r="T15" s="41"/>
      <c r="U15" s="41"/>
      <c r="V15" s="37"/>
      <c r="W15" s="34"/>
    </row>
    <row r="16" spans="1:23" ht="22.5" customHeight="1">
      <c r="A16" s="1">
        <f t="shared" si="3"/>
        <v>5</v>
      </c>
      <c r="B16" s="104" t="str">
        <f t="shared" si="8"/>
        <v>Donnerstag</v>
      </c>
      <c r="C16" s="40">
        <v>41529</v>
      </c>
      <c r="D16" s="75">
        <v>0</v>
      </c>
      <c r="E16" s="130">
        <f t="shared" si="0"/>
        <v>0</v>
      </c>
      <c r="F16" s="130">
        <f t="shared" si="4"/>
        <v>0</v>
      </c>
      <c r="G16" s="131">
        <f t="shared" si="1"/>
        <v>10</v>
      </c>
      <c r="H16" s="130">
        <f t="shared" si="2"/>
        <v>10</v>
      </c>
      <c r="I16" s="130">
        <f t="shared" si="5"/>
        <v>0</v>
      </c>
      <c r="J16" s="130">
        <f t="shared" si="6"/>
        <v>0</v>
      </c>
      <c r="K16" s="132">
        <f t="shared" si="7"/>
        <v>0.1</v>
      </c>
      <c r="L16" s="41"/>
      <c r="M16" s="37"/>
      <c r="N16" s="37"/>
      <c r="O16" s="37"/>
      <c r="P16" s="37"/>
      <c r="Q16" s="37"/>
      <c r="R16" s="37"/>
      <c r="S16" s="37"/>
      <c r="T16" s="41"/>
      <c r="U16" s="41"/>
      <c r="V16" s="37"/>
      <c r="W16" s="34"/>
    </row>
    <row r="17" spans="1:23" ht="22.5" customHeight="1">
      <c r="A17" s="1">
        <f t="shared" si="3"/>
        <v>6</v>
      </c>
      <c r="B17" s="104" t="str">
        <f t="shared" si="8"/>
        <v>Freitag</v>
      </c>
      <c r="C17" s="40">
        <v>41530</v>
      </c>
      <c r="D17" s="75">
        <v>0</v>
      </c>
      <c r="E17" s="130">
        <f t="shared" si="0"/>
        <v>0</v>
      </c>
      <c r="F17" s="130">
        <f t="shared" si="4"/>
        <v>0</v>
      </c>
      <c r="G17" s="131">
        <f t="shared" si="1"/>
        <v>10</v>
      </c>
      <c r="H17" s="130">
        <f t="shared" si="2"/>
        <v>10</v>
      </c>
      <c r="I17" s="130">
        <f t="shared" si="5"/>
        <v>0</v>
      </c>
      <c r="J17" s="130">
        <f t="shared" si="6"/>
        <v>0</v>
      </c>
      <c r="K17" s="132">
        <f t="shared" si="7"/>
        <v>0.1</v>
      </c>
      <c r="L17" s="41"/>
      <c r="M17" s="37"/>
      <c r="N17" s="37"/>
      <c r="O17" s="37"/>
      <c r="P17" s="37"/>
      <c r="Q17" s="37"/>
      <c r="R17" s="37"/>
      <c r="S17" s="37"/>
      <c r="T17" s="41"/>
      <c r="U17" s="41"/>
      <c r="V17" s="37"/>
      <c r="W17" s="34"/>
    </row>
    <row r="18" spans="1:23" ht="22.5" customHeight="1">
      <c r="A18" s="1">
        <f t="shared" si="3"/>
        <v>7</v>
      </c>
      <c r="B18" s="104" t="str">
        <f t="shared" si="8"/>
        <v>Frei</v>
      </c>
      <c r="C18" s="40">
        <v>41531</v>
      </c>
      <c r="D18" s="75">
        <v>0</v>
      </c>
      <c r="E18" s="130">
        <f t="shared" si="0"/>
        <v>0</v>
      </c>
      <c r="F18" s="130">
        <f t="shared" si="4"/>
        <v>0</v>
      </c>
      <c r="G18" s="131">
        <f t="shared" si="1"/>
        <v>10</v>
      </c>
      <c r="H18" s="130">
        <f t="shared" si="2"/>
        <v>10</v>
      </c>
      <c r="I18" s="130">
        <f t="shared" si="5"/>
        <v>0</v>
      </c>
      <c r="J18" s="130">
        <f t="shared" si="6"/>
        <v>0</v>
      </c>
      <c r="K18" s="132">
        <f t="shared" si="7"/>
        <v>0</v>
      </c>
      <c r="L18" s="41"/>
      <c r="M18" s="37"/>
      <c r="N18" s="37"/>
      <c r="O18" s="37"/>
      <c r="P18" s="37"/>
      <c r="Q18" s="37"/>
      <c r="R18" s="37"/>
      <c r="S18" s="37"/>
      <c r="T18" s="41"/>
      <c r="U18" s="41"/>
      <c r="V18" s="37"/>
      <c r="W18" s="34"/>
    </row>
    <row r="19" spans="1:23" ht="22.5" customHeight="1">
      <c r="A19" s="1">
        <f t="shared" si="3"/>
        <v>1</v>
      </c>
      <c r="B19" s="104" t="str">
        <f t="shared" si="8"/>
        <v>Frei</v>
      </c>
      <c r="C19" s="40">
        <v>41532</v>
      </c>
      <c r="D19" s="75">
        <v>0</v>
      </c>
      <c r="E19" s="130">
        <f t="shared" si="0"/>
        <v>0</v>
      </c>
      <c r="F19" s="130">
        <f t="shared" si="4"/>
        <v>0</v>
      </c>
      <c r="G19" s="131">
        <f t="shared" si="1"/>
        <v>10</v>
      </c>
      <c r="H19" s="130">
        <f t="shared" si="2"/>
        <v>10</v>
      </c>
      <c r="I19" s="130">
        <f t="shared" si="5"/>
        <v>0</v>
      </c>
      <c r="J19" s="130">
        <f t="shared" si="6"/>
        <v>0</v>
      </c>
      <c r="K19" s="132">
        <f t="shared" si="7"/>
        <v>0</v>
      </c>
      <c r="L19" s="41"/>
      <c r="M19" s="37"/>
      <c r="N19" s="37"/>
      <c r="O19" s="37"/>
      <c r="P19" s="37"/>
      <c r="Q19" s="37"/>
      <c r="R19" s="37"/>
      <c r="S19" s="37"/>
      <c r="T19" s="41"/>
      <c r="U19" s="41"/>
      <c r="V19" s="37"/>
      <c r="W19" s="34"/>
    </row>
    <row r="20" spans="1:23" ht="22.5" customHeight="1">
      <c r="A20" s="1">
        <f t="shared" si="3"/>
        <v>2</v>
      </c>
      <c r="B20" s="104" t="str">
        <f t="shared" si="8"/>
        <v>Montag</v>
      </c>
      <c r="C20" s="40">
        <v>41533</v>
      </c>
      <c r="D20" s="75">
        <v>0</v>
      </c>
      <c r="E20" s="130">
        <f t="shared" si="0"/>
        <v>0</v>
      </c>
      <c r="F20" s="130">
        <f t="shared" si="4"/>
        <v>0</v>
      </c>
      <c r="G20" s="131">
        <f t="shared" si="1"/>
        <v>10</v>
      </c>
      <c r="H20" s="130">
        <f t="shared" si="2"/>
        <v>10</v>
      </c>
      <c r="I20" s="130">
        <f t="shared" si="5"/>
        <v>0</v>
      </c>
      <c r="J20" s="130">
        <f t="shared" si="6"/>
        <v>0</v>
      </c>
      <c r="K20" s="132">
        <f t="shared" si="7"/>
        <v>0.1</v>
      </c>
      <c r="L20" s="41"/>
      <c r="M20" s="37"/>
      <c r="N20" s="37"/>
      <c r="O20" s="37"/>
      <c r="P20" s="37"/>
      <c r="Q20" s="37"/>
      <c r="R20" s="37"/>
      <c r="S20" s="37"/>
      <c r="T20" s="41"/>
      <c r="U20" s="41"/>
      <c r="V20" s="37"/>
      <c r="W20" s="34"/>
    </row>
    <row r="21" spans="1:23" ht="22.5" customHeight="1">
      <c r="A21" s="1">
        <f t="shared" si="3"/>
        <v>3</v>
      </c>
      <c r="B21" s="104" t="str">
        <f t="shared" si="8"/>
        <v>Dienstag</v>
      </c>
      <c r="C21" s="40">
        <v>41534</v>
      </c>
      <c r="D21" s="75">
        <v>0</v>
      </c>
      <c r="E21" s="130">
        <f t="shared" si="0"/>
        <v>0</v>
      </c>
      <c r="F21" s="130">
        <f t="shared" si="4"/>
        <v>0</v>
      </c>
      <c r="G21" s="131">
        <f t="shared" si="1"/>
        <v>10</v>
      </c>
      <c r="H21" s="130">
        <f t="shared" si="2"/>
        <v>10</v>
      </c>
      <c r="I21" s="130">
        <f t="shared" si="5"/>
        <v>0</v>
      </c>
      <c r="J21" s="130">
        <f t="shared" si="6"/>
        <v>0</v>
      </c>
      <c r="K21" s="132">
        <f t="shared" si="7"/>
        <v>0.1</v>
      </c>
      <c r="L21" s="41"/>
      <c r="M21" s="37"/>
      <c r="N21" s="37"/>
      <c r="O21" s="37"/>
      <c r="P21" s="37"/>
      <c r="Q21" s="37"/>
      <c r="R21" s="37"/>
      <c r="S21" s="37"/>
      <c r="T21" s="41"/>
      <c r="U21" s="41"/>
      <c r="V21" s="37"/>
      <c r="W21" s="34"/>
    </row>
    <row r="22" spans="1:23" ht="22.5" customHeight="1">
      <c r="A22" s="1">
        <f t="shared" si="3"/>
        <v>4</v>
      </c>
      <c r="B22" s="104" t="str">
        <f t="shared" si="8"/>
        <v>Mittwoch</v>
      </c>
      <c r="C22" s="40">
        <v>41535</v>
      </c>
      <c r="D22" s="75">
        <v>0</v>
      </c>
      <c r="E22" s="130">
        <f t="shared" si="0"/>
        <v>0</v>
      </c>
      <c r="F22" s="130">
        <f t="shared" si="4"/>
        <v>0</v>
      </c>
      <c r="G22" s="131">
        <f t="shared" si="1"/>
        <v>10</v>
      </c>
      <c r="H22" s="130">
        <f t="shared" si="2"/>
        <v>10</v>
      </c>
      <c r="I22" s="130">
        <f t="shared" si="5"/>
        <v>0</v>
      </c>
      <c r="J22" s="130">
        <f t="shared" si="6"/>
        <v>0</v>
      </c>
      <c r="K22" s="132">
        <f t="shared" si="7"/>
        <v>0.1</v>
      </c>
      <c r="L22" s="41"/>
      <c r="M22" s="37"/>
      <c r="N22" s="37"/>
      <c r="O22" s="37"/>
      <c r="P22" s="37"/>
      <c r="Q22" s="37"/>
      <c r="R22" s="37"/>
      <c r="S22" s="37"/>
      <c r="T22" s="41"/>
      <c r="U22" s="41"/>
      <c r="V22" s="37"/>
      <c r="W22" s="34"/>
    </row>
    <row r="23" spans="1:23" ht="22.5" customHeight="1">
      <c r="A23" s="1">
        <f t="shared" si="3"/>
        <v>5</v>
      </c>
      <c r="B23" s="104" t="str">
        <f t="shared" si="8"/>
        <v>Donnerstag</v>
      </c>
      <c r="C23" s="40">
        <v>41536</v>
      </c>
      <c r="D23" s="75">
        <v>0</v>
      </c>
      <c r="E23" s="130">
        <f t="shared" si="0"/>
        <v>0</v>
      </c>
      <c r="F23" s="130">
        <f t="shared" si="4"/>
        <v>0</v>
      </c>
      <c r="G23" s="131">
        <f t="shared" si="1"/>
        <v>10</v>
      </c>
      <c r="H23" s="130">
        <f t="shared" si="2"/>
        <v>10</v>
      </c>
      <c r="I23" s="130">
        <f t="shared" si="5"/>
        <v>0</v>
      </c>
      <c r="J23" s="130">
        <f t="shared" si="6"/>
        <v>0</v>
      </c>
      <c r="K23" s="132">
        <f t="shared" si="7"/>
        <v>0.1</v>
      </c>
      <c r="L23" s="41"/>
      <c r="M23" s="41"/>
      <c r="N23" s="37"/>
      <c r="O23" s="37"/>
      <c r="P23" s="37"/>
      <c r="Q23" s="37"/>
      <c r="R23" s="37"/>
      <c r="S23" s="37"/>
      <c r="T23" s="37"/>
      <c r="U23" s="41"/>
      <c r="V23" s="37"/>
      <c r="W23" s="34"/>
    </row>
    <row r="24" spans="1:23" ht="22.5" customHeight="1">
      <c r="A24" s="1">
        <f t="shared" si="3"/>
        <v>6</v>
      </c>
      <c r="B24" s="104" t="str">
        <f t="shared" si="8"/>
        <v>Freitag</v>
      </c>
      <c r="C24" s="40">
        <v>41537</v>
      </c>
      <c r="D24" s="75">
        <v>0</v>
      </c>
      <c r="E24" s="130">
        <f t="shared" si="0"/>
        <v>0</v>
      </c>
      <c r="F24" s="130">
        <f t="shared" si="4"/>
        <v>0</v>
      </c>
      <c r="G24" s="131">
        <f t="shared" si="1"/>
        <v>10</v>
      </c>
      <c r="H24" s="130">
        <f t="shared" si="2"/>
        <v>10</v>
      </c>
      <c r="I24" s="130">
        <f t="shared" si="5"/>
        <v>0</v>
      </c>
      <c r="J24" s="130">
        <f t="shared" si="6"/>
        <v>0</v>
      </c>
      <c r="K24" s="132">
        <f t="shared" si="7"/>
        <v>0.1</v>
      </c>
      <c r="L24" s="41"/>
      <c r="M24" s="41"/>
      <c r="N24" s="37"/>
      <c r="O24" s="37"/>
      <c r="P24" s="37"/>
      <c r="Q24" s="37"/>
      <c r="R24" s="37"/>
      <c r="S24" s="37"/>
      <c r="T24" s="37"/>
      <c r="U24" s="41"/>
      <c r="V24" s="37"/>
      <c r="W24" s="34"/>
    </row>
    <row r="25" spans="1:23" ht="22.5" customHeight="1">
      <c r="A25" s="1">
        <f t="shared" si="3"/>
        <v>7</v>
      </c>
      <c r="B25" s="104" t="str">
        <f t="shared" si="8"/>
        <v>Frei</v>
      </c>
      <c r="C25" s="40">
        <v>41538</v>
      </c>
      <c r="D25" s="75">
        <v>0</v>
      </c>
      <c r="E25" s="130">
        <f t="shared" si="0"/>
        <v>0</v>
      </c>
      <c r="F25" s="130">
        <f t="shared" si="4"/>
        <v>0</v>
      </c>
      <c r="G25" s="131">
        <f t="shared" si="1"/>
        <v>10</v>
      </c>
      <c r="H25" s="130">
        <f t="shared" si="2"/>
        <v>10</v>
      </c>
      <c r="I25" s="130">
        <f t="shared" si="5"/>
        <v>0</v>
      </c>
      <c r="J25" s="130">
        <f t="shared" si="6"/>
        <v>0</v>
      </c>
      <c r="K25" s="132">
        <f t="shared" si="7"/>
        <v>0</v>
      </c>
      <c r="L25" s="41"/>
      <c r="M25" s="41"/>
      <c r="N25" s="37"/>
      <c r="O25" s="37"/>
      <c r="P25" s="37"/>
      <c r="Q25" s="37"/>
      <c r="R25" s="37"/>
      <c r="S25" s="37"/>
      <c r="T25" s="37"/>
      <c r="U25" s="41"/>
      <c r="V25" s="37"/>
      <c r="W25" s="34"/>
    </row>
    <row r="26" spans="1:23" ht="22.5" customHeight="1">
      <c r="A26" s="1">
        <f t="shared" si="3"/>
        <v>1</v>
      </c>
      <c r="B26" s="104" t="str">
        <f t="shared" si="8"/>
        <v>Frei</v>
      </c>
      <c r="C26" s="40">
        <v>41539</v>
      </c>
      <c r="D26" s="75">
        <v>0</v>
      </c>
      <c r="E26" s="130">
        <f t="shared" si="0"/>
        <v>0</v>
      </c>
      <c r="F26" s="130">
        <f t="shared" si="4"/>
        <v>0</v>
      </c>
      <c r="G26" s="131">
        <f t="shared" si="1"/>
        <v>10</v>
      </c>
      <c r="H26" s="130">
        <f t="shared" si="2"/>
        <v>10</v>
      </c>
      <c r="I26" s="130">
        <f t="shared" si="5"/>
        <v>0</v>
      </c>
      <c r="J26" s="130">
        <f t="shared" si="6"/>
        <v>0</v>
      </c>
      <c r="K26" s="132">
        <f t="shared" si="7"/>
        <v>0</v>
      </c>
      <c r="L26" s="41"/>
      <c r="M26" s="41"/>
      <c r="N26" s="37"/>
      <c r="O26" s="37"/>
      <c r="P26" s="37"/>
      <c r="Q26" s="37"/>
      <c r="R26" s="37"/>
      <c r="S26" s="37"/>
      <c r="T26" s="37"/>
      <c r="U26" s="41"/>
      <c r="V26" s="37"/>
      <c r="W26" s="34"/>
    </row>
    <row r="27" spans="1:23" ht="22.5" customHeight="1">
      <c r="A27" s="1">
        <f t="shared" si="3"/>
        <v>2</v>
      </c>
      <c r="B27" s="104" t="str">
        <f t="shared" si="8"/>
        <v>Montag</v>
      </c>
      <c r="C27" s="40">
        <v>41540</v>
      </c>
      <c r="D27" s="75">
        <v>0</v>
      </c>
      <c r="E27" s="130">
        <f t="shared" si="0"/>
        <v>0</v>
      </c>
      <c r="F27" s="130">
        <f t="shared" si="4"/>
        <v>0</v>
      </c>
      <c r="G27" s="131">
        <f t="shared" si="1"/>
        <v>10</v>
      </c>
      <c r="H27" s="130">
        <f t="shared" si="2"/>
        <v>10</v>
      </c>
      <c r="I27" s="130">
        <f t="shared" si="5"/>
        <v>0</v>
      </c>
      <c r="J27" s="130">
        <f t="shared" si="6"/>
        <v>0</v>
      </c>
      <c r="K27" s="132">
        <f t="shared" si="7"/>
        <v>0.1</v>
      </c>
      <c r="L27" s="41"/>
      <c r="M27" s="41"/>
      <c r="N27" s="37"/>
      <c r="O27" s="37"/>
      <c r="P27" s="37"/>
      <c r="Q27" s="37"/>
      <c r="R27" s="37"/>
      <c r="S27" s="37"/>
      <c r="T27" s="37"/>
      <c r="U27" s="41"/>
      <c r="V27" s="37"/>
      <c r="W27" s="34"/>
    </row>
    <row r="28" spans="1:23" ht="22.5" customHeight="1">
      <c r="A28" s="1">
        <f t="shared" si="3"/>
        <v>3</v>
      </c>
      <c r="B28" s="104" t="s">
        <v>54</v>
      </c>
      <c r="C28" s="40">
        <v>41541</v>
      </c>
      <c r="D28" s="75">
        <v>0</v>
      </c>
      <c r="E28" s="130">
        <f t="shared" si="0"/>
        <v>0</v>
      </c>
      <c r="F28" s="130">
        <f t="shared" si="4"/>
        <v>0</v>
      </c>
      <c r="G28" s="131">
        <f t="shared" si="1"/>
        <v>10</v>
      </c>
      <c r="H28" s="130">
        <f t="shared" si="2"/>
        <v>10</v>
      </c>
      <c r="I28" s="130">
        <f t="shared" si="5"/>
        <v>0</v>
      </c>
      <c r="J28" s="130">
        <f t="shared" si="6"/>
        <v>0</v>
      </c>
      <c r="K28" s="132">
        <f t="shared" si="7"/>
        <v>0.1</v>
      </c>
      <c r="L28" s="41"/>
      <c r="M28" s="41"/>
      <c r="N28" s="37"/>
      <c r="O28" s="37"/>
      <c r="P28" s="37"/>
      <c r="Q28" s="37"/>
      <c r="R28" s="37"/>
      <c r="S28" s="37"/>
      <c r="T28" s="37"/>
      <c r="U28" s="41"/>
      <c r="V28" s="37"/>
      <c r="W28" s="34"/>
    </row>
    <row r="29" spans="1:23" ht="22.5" customHeight="1">
      <c r="A29" s="1">
        <f t="shared" si="3"/>
        <v>4</v>
      </c>
      <c r="B29" s="104" t="str">
        <f t="shared" si="8"/>
        <v>Mittwoch</v>
      </c>
      <c r="C29" s="40">
        <v>41542</v>
      </c>
      <c r="D29" s="75">
        <v>0</v>
      </c>
      <c r="E29" s="130">
        <f t="shared" si="0"/>
        <v>0</v>
      </c>
      <c r="F29" s="130">
        <f t="shared" si="4"/>
        <v>0</v>
      </c>
      <c r="G29" s="131">
        <f t="shared" si="1"/>
        <v>10</v>
      </c>
      <c r="H29" s="130">
        <f t="shared" si="2"/>
        <v>10</v>
      </c>
      <c r="I29" s="130">
        <f t="shared" si="5"/>
        <v>0</v>
      </c>
      <c r="J29" s="130">
        <f t="shared" si="6"/>
        <v>0</v>
      </c>
      <c r="K29" s="132">
        <f t="shared" si="7"/>
        <v>0.1</v>
      </c>
      <c r="L29" s="41"/>
      <c r="M29" s="37"/>
      <c r="N29" s="37"/>
      <c r="O29" s="37"/>
      <c r="P29" s="37"/>
      <c r="Q29" s="37"/>
      <c r="R29" s="37"/>
      <c r="S29" s="37"/>
      <c r="T29" s="41"/>
      <c r="U29" s="41"/>
      <c r="V29" s="37"/>
      <c r="W29" s="34"/>
    </row>
    <row r="30" spans="1:23" ht="22.5" customHeight="1">
      <c r="A30" s="1">
        <f t="shared" si="3"/>
        <v>5</v>
      </c>
      <c r="B30" s="104" t="s">
        <v>42</v>
      </c>
      <c r="C30" s="40">
        <v>41543</v>
      </c>
      <c r="D30" s="75">
        <v>0</v>
      </c>
      <c r="E30" s="130">
        <f t="shared" si="0"/>
        <v>0</v>
      </c>
      <c r="F30" s="130">
        <f t="shared" si="4"/>
        <v>0</v>
      </c>
      <c r="G30" s="131">
        <f t="shared" si="1"/>
        <v>10</v>
      </c>
      <c r="H30" s="130">
        <f t="shared" si="2"/>
        <v>10</v>
      </c>
      <c r="I30" s="130">
        <f t="shared" si="5"/>
        <v>0</v>
      </c>
      <c r="J30" s="130">
        <f t="shared" si="6"/>
        <v>0</v>
      </c>
      <c r="K30" s="132">
        <f t="shared" si="7"/>
        <v>0</v>
      </c>
      <c r="L30" s="41"/>
      <c r="M30" s="37"/>
      <c r="N30" s="37"/>
      <c r="O30" s="37"/>
      <c r="P30" s="37"/>
      <c r="Q30" s="37"/>
      <c r="R30" s="37"/>
      <c r="S30" s="37"/>
      <c r="T30" s="41"/>
      <c r="U30" s="41"/>
      <c r="V30" s="37"/>
      <c r="W30" s="34"/>
    </row>
    <row r="31" spans="1:23" ht="22.5" customHeight="1">
      <c r="A31" s="1">
        <f t="shared" si="3"/>
        <v>6</v>
      </c>
      <c r="B31" s="104" t="s">
        <v>42</v>
      </c>
      <c r="C31" s="40">
        <v>41544</v>
      </c>
      <c r="D31" s="75">
        <v>0</v>
      </c>
      <c r="E31" s="130">
        <f t="shared" si="0"/>
        <v>0</v>
      </c>
      <c r="F31" s="130">
        <f t="shared" si="4"/>
        <v>0</v>
      </c>
      <c r="G31" s="131">
        <f t="shared" si="1"/>
        <v>10</v>
      </c>
      <c r="H31" s="130">
        <f t="shared" si="2"/>
        <v>10</v>
      </c>
      <c r="I31" s="130">
        <f t="shared" si="5"/>
        <v>0</v>
      </c>
      <c r="J31" s="130">
        <f t="shared" si="6"/>
        <v>0</v>
      </c>
      <c r="K31" s="132">
        <f t="shared" si="7"/>
        <v>0</v>
      </c>
      <c r="L31" s="41"/>
      <c r="M31" s="37"/>
      <c r="N31" s="37"/>
      <c r="O31" s="37"/>
      <c r="P31" s="37"/>
      <c r="Q31" s="37"/>
      <c r="R31" s="37"/>
      <c r="S31" s="37"/>
      <c r="T31" s="41"/>
      <c r="U31" s="41"/>
      <c r="V31" s="37"/>
      <c r="W31" s="34"/>
    </row>
    <row r="32" spans="1:23" ht="22.5" customHeight="1">
      <c r="A32" s="1">
        <f t="shared" si="3"/>
        <v>7</v>
      </c>
      <c r="B32" s="104" t="s">
        <v>42</v>
      </c>
      <c r="C32" s="40">
        <v>41545</v>
      </c>
      <c r="D32" s="75">
        <v>0</v>
      </c>
      <c r="E32" s="130">
        <f t="shared" si="0"/>
        <v>0</v>
      </c>
      <c r="F32" s="130">
        <f t="shared" si="4"/>
        <v>0</v>
      </c>
      <c r="G32" s="131">
        <f t="shared" si="1"/>
        <v>10</v>
      </c>
      <c r="H32" s="130">
        <f t="shared" si="2"/>
        <v>10</v>
      </c>
      <c r="I32" s="130">
        <f t="shared" si="5"/>
        <v>0</v>
      </c>
      <c r="J32" s="130">
        <f t="shared" si="6"/>
        <v>0</v>
      </c>
      <c r="K32" s="132">
        <f t="shared" si="7"/>
        <v>0</v>
      </c>
      <c r="L32" s="41"/>
      <c r="M32" s="37"/>
      <c r="N32" s="37"/>
      <c r="O32" s="37"/>
      <c r="P32" s="37"/>
      <c r="Q32" s="37"/>
      <c r="R32" s="37"/>
      <c r="S32" s="37"/>
      <c r="T32" s="41"/>
      <c r="U32" s="41"/>
      <c r="V32" s="37"/>
      <c r="W32" s="34"/>
    </row>
    <row r="33" spans="1:23" ht="22.5" customHeight="1">
      <c r="A33" s="1">
        <f t="shared" si="3"/>
        <v>1</v>
      </c>
      <c r="B33" s="104" t="str">
        <f t="shared" si="8"/>
        <v>Frei</v>
      </c>
      <c r="C33" s="40">
        <v>41546</v>
      </c>
      <c r="D33" s="75">
        <v>0</v>
      </c>
      <c r="E33" s="130">
        <f t="shared" si="0"/>
        <v>0</v>
      </c>
      <c r="F33" s="130">
        <f t="shared" si="4"/>
        <v>0</v>
      </c>
      <c r="G33" s="131">
        <f t="shared" si="1"/>
        <v>10</v>
      </c>
      <c r="H33" s="130">
        <f t="shared" si="2"/>
        <v>10</v>
      </c>
      <c r="I33" s="130">
        <f t="shared" si="5"/>
        <v>0</v>
      </c>
      <c r="J33" s="130">
        <f t="shared" si="6"/>
        <v>0</v>
      </c>
      <c r="K33" s="132">
        <f t="shared" si="7"/>
        <v>0</v>
      </c>
      <c r="L33" s="41"/>
      <c r="M33" s="37"/>
      <c r="N33" s="37"/>
      <c r="O33" s="37"/>
      <c r="P33" s="37"/>
      <c r="Q33" s="37"/>
      <c r="R33" s="37"/>
      <c r="S33" s="37"/>
      <c r="T33" s="41"/>
      <c r="U33" s="41"/>
      <c r="V33" s="37"/>
      <c r="W33" s="34"/>
    </row>
    <row r="34" spans="1:23" ht="22.5" customHeight="1">
      <c r="A34" s="1">
        <f t="shared" si="3"/>
        <v>2</v>
      </c>
      <c r="B34" s="104" t="s">
        <v>42</v>
      </c>
      <c r="C34" s="40">
        <v>41547</v>
      </c>
      <c r="D34" s="75">
        <v>0</v>
      </c>
      <c r="E34" s="130">
        <f t="shared" si="0"/>
        <v>0</v>
      </c>
      <c r="F34" s="130">
        <f t="shared" si="4"/>
        <v>0</v>
      </c>
      <c r="G34" s="131">
        <f t="shared" si="1"/>
        <v>10</v>
      </c>
      <c r="H34" s="130">
        <f t="shared" si="2"/>
        <v>10</v>
      </c>
      <c r="I34" s="130">
        <f t="shared" si="5"/>
        <v>0</v>
      </c>
      <c r="J34" s="130">
        <f t="shared" si="6"/>
        <v>0</v>
      </c>
      <c r="K34" s="132">
        <f t="shared" si="7"/>
        <v>0</v>
      </c>
      <c r="L34" s="41"/>
      <c r="M34" s="37"/>
      <c r="N34" s="37"/>
      <c r="O34" s="37"/>
      <c r="P34" s="37"/>
      <c r="Q34" s="37"/>
      <c r="R34" s="37"/>
      <c r="S34" s="37"/>
      <c r="T34" s="41"/>
      <c r="U34" s="41"/>
      <c r="V34" s="37"/>
      <c r="W34" s="34"/>
    </row>
    <row r="35" spans="1:23" ht="22.5" customHeight="1">
      <c r="A35" s="1">
        <f t="shared" si="3"/>
        <v>7</v>
      </c>
      <c r="B35" s="105"/>
      <c r="C35" s="40"/>
      <c r="D35" s="75"/>
      <c r="E35" s="133"/>
      <c r="F35" s="133"/>
      <c r="G35" s="134"/>
      <c r="H35" s="133"/>
      <c r="I35" s="133"/>
      <c r="J35" s="133"/>
      <c r="K35" s="135"/>
      <c r="L35" s="37"/>
      <c r="M35" s="37"/>
      <c r="N35" s="37"/>
      <c r="O35" s="37"/>
      <c r="P35" s="37"/>
      <c r="Q35" s="37"/>
      <c r="R35" s="37"/>
      <c r="S35" s="37"/>
      <c r="T35" s="41"/>
      <c r="U35" s="37"/>
      <c r="V35" s="37"/>
      <c r="W35" s="34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1.7000000000000004</v>
      </c>
      <c r="L36" s="35">
        <f>SUM(L5:L35)</f>
        <v>0</v>
      </c>
      <c r="M36" s="35">
        <f t="shared" ref="M36:S36" si="9">SUM(M5:M35)</f>
        <v>0</v>
      </c>
      <c r="N36" s="35">
        <f t="shared" si="9"/>
        <v>0</v>
      </c>
      <c r="O36" s="35">
        <f t="shared" si="9"/>
        <v>0</v>
      </c>
      <c r="P36" s="35">
        <f t="shared" si="9"/>
        <v>0</v>
      </c>
      <c r="Q36" s="35">
        <f t="shared" si="9"/>
        <v>0</v>
      </c>
      <c r="R36" s="35">
        <f t="shared" si="9"/>
        <v>0</v>
      </c>
      <c r="S36" s="35">
        <f t="shared" si="9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56"/>
    </row>
  </sheetData>
  <mergeCells count="2">
    <mergeCell ref="D1:W1"/>
    <mergeCell ref="B2:C2"/>
  </mergeCells>
  <phoneticPr fontId="12" type="noConversion"/>
  <conditionalFormatting sqref="B5:B35">
    <cfRule type="cellIs" dxfId="11" priority="1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6"/>
  <sheetViews>
    <sheetView view="pageBreakPreview" topLeftCell="B1" zoomScaleNormal="100" zoomScaleSheetLayoutView="100" workbookViewId="0">
      <selection activeCell="U5" sqref="U5:W35"/>
    </sheetView>
  </sheetViews>
  <sheetFormatPr baseColWidth="10" defaultColWidth="7.7109375" defaultRowHeight="12.75"/>
  <cols>
    <col min="1" max="1" width="11" style="1" hidden="1" customWidth="1"/>
    <col min="2" max="2" width="11.42578125" style="10" customWidth="1"/>
    <col min="3" max="3" width="11.42578125" style="1" customWidth="1"/>
    <col min="4" max="4" width="9.5703125" style="1" customWidth="1"/>
    <col min="5" max="10" width="4.7109375" style="1" hidden="1" customWidth="1"/>
    <col min="11" max="11" width="6.5703125" style="1" customWidth="1"/>
    <col min="12" max="22" width="7" style="1" customWidth="1"/>
    <col min="23" max="23" width="26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5" t="str">
        <f>Stundsatz!C1</f>
        <v>E-Learning @ FH Lübeck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7"/>
    </row>
    <row r="2" spans="1:23" ht="12.75" customHeight="1">
      <c r="B2" s="198" t="s">
        <v>0</v>
      </c>
      <c r="C2" s="199"/>
      <c r="L2" s="128" t="str">
        <f>'Stunden-Aufwand insgesamt'!C2</f>
        <v>Bitte Name im Reiter "Stundensatz" eintragen</v>
      </c>
      <c r="M2" s="129"/>
      <c r="N2" s="129"/>
      <c r="O2" s="129"/>
      <c r="Q2" s="129"/>
      <c r="R2" s="129"/>
      <c r="S2" s="129"/>
      <c r="T2" s="129"/>
      <c r="U2" s="129"/>
      <c r="V2" s="129"/>
      <c r="W2" s="73"/>
    </row>
    <row r="3" spans="1:23" ht="15.75" customHeight="1">
      <c r="B3" s="38" t="s">
        <v>1</v>
      </c>
      <c r="C3" s="39"/>
      <c r="L3" s="62" t="str">
        <f>'Stunden-Aufwand insgesamt'!C4</f>
        <v>Fachhochschule Lübeck</v>
      </c>
      <c r="M3" s="59"/>
      <c r="N3" s="59"/>
      <c r="O3" s="59"/>
      <c r="Q3" s="59"/>
      <c r="R3" s="59"/>
      <c r="S3" s="59"/>
      <c r="T3" s="59"/>
      <c r="U3" s="59"/>
      <c r="V3" s="59"/>
      <c r="W3" s="59"/>
    </row>
    <row r="4" spans="1:23" s="8" customFormat="1" ht="24" customHeight="1">
      <c r="A4" s="76"/>
      <c r="B4" s="10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80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3</v>
      </c>
      <c r="B5" s="104" t="str">
        <f t="shared" ref="B5:B12" si="0">IF(A5=2,"Montag",IF(A5=3,"Dienstag",IF(A5=4,"Mittwoch",IF(A5=5,"Donnerstag",IF(A5=6,"Freitag","Frei")))))</f>
        <v>Dienstag</v>
      </c>
      <c r="C5" s="40">
        <v>41548</v>
      </c>
      <c r="D5" s="75">
        <v>0</v>
      </c>
      <c r="E5" s="130">
        <f t="shared" ref="E5:E35" si="1">HOUR(D5)</f>
        <v>0</v>
      </c>
      <c r="F5" s="130">
        <f>MINUTE(D5)</f>
        <v>0</v>
      </c>
      <c r="G5" s="131">
        <f t="shared" ref="G5:G35" si="2">(F5/0.6)+10</f>
        <v>10</v>
      </c>
      <c r="H5" s="130">
        <f t="shared" ref="H5:H35" si="3">IF(G5&lt;100,ROUND(G5,1),IF(G5&gt;=100,(ROUND((G5-100),1))))</f>
        <v>10</v>
      </c>
      <c r="I5" s="130">
        <f>IF(G5&gt;99,1,0)</f>
        <v>0</v>
      </c>
      <c r="J5" s="130">
        <f>E5+I5</f>
        <v>0</v>
      </c>
      <c r="K5" s="132">
        <f>IF(B5="Frei",0,ROUND(J5+(H5/100),1))</f>
        <v>0.1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</row>
    <row r="6" spans="1:23" ht="22.5" customHeight="1">
      <c r="A6" s="1">
        <f t="shared" ref="A6:A35" si="4">WEEKDAY(C6)</f>
        <v>4</v>
      </c>
      <c r="B6" s="104" t="str">
        <f t="shared" si="0"/>
        <v>Mittwoch</v>
      </c>
      <c r="C6" s="40">
        <v>41549</v>
      </c>
      <c r="D6" s="75">
        <v>0</v>
      </c>
      <c r="E6" s="130">
        <f t="shared" si="1"/>
        <v>0</v>
      </c>
      <c r="F6" s="130">
        <f t="shared" ref="F6:F35" si="5">MINUTE(D6)</f>
        <v>0</v>
      </c>
      <c r="G6" s="131">
        <f t="shared" si="2"/>
        <v>10</v>
      </c>
      <c r="H6" s="130">
        <f t="shared" si="3"/>
        <v>10</v>
      </c>
      <c r="I6" s="130">
        <f t="shared" ref="I6:I35" si="6">IF(G6&gt;99,1,0)</f>
        <v>0</v>
      </c>
      <c r="J6" s="130">
        <f t="shared" ref="J6:J35" si="7">E6+I6</f>
        <v>0</v>
      </c>
      <c r="K6" s="132">
        <f t="shared" ref="K6:K35" si="8">IF(B6="Frei",0,ROUND(J6+(H6/100),1))</f>
        <v>0.1</v>
      </c>
      <c r="L6" s="41"/>
      <c r="M6" s="37"/>
      <c r="N6" s="37"/>
      <c r="O6" s="37"/>
      <c r="P6" s="37"/>
      <c r="Q6" s="37"/>
      <c r="R6" s="37"/>
      <c r="S6" s="37"/>
      <c r="T6" s="37"/>
      <c r="U6" s="41"/>
      <c r="V6" s="37"/>
      <c r="W6" s="34"/>
    </row>
    <row r="7" spans="1:23" ht="22.5" customHeight="1">
      <c r="A7" s="1">
        <f t="shared" si="4"/>
        <v>5</v>
      </c>
      <c r="B7" s="104" t="str">
        <f t="shared" si="0"/>
        <v>Donnerstag</v>
      </c>
      <c r="C7" s="40">
        <v>41550</v>
      </c>
      <c r="D7" s="75">
        <v>0</v>
      </c>
      <c r="E7" s="130">
        <f t="shared" si="1"/>
        <v>0</v>
      </c>
      <c r="F7" s="130">
        <f t="shared" si="5"/>
        <v>0</v>
      </c>
      <c r="G7" s="131">
        <f t="shared" si="2"/>
        <v>10</v>
      </c>
      <c r="H7" s="130">
        <f t="shared" si="3"/>
        <v>10</v>
      </c>
      <c r="I7" s="130">
        <f t="shared" si="6"/>
        <v>0</v>
      </c>
      <c r="J7" s="130">
        <f t="shared" si="7"/>
        <v>0</v>
      </c>
      <c r="K7" s="132">
        <f t="shared" si="8"/>
        <v>0.1</v>
      </c>
      <c r="L7" s="41"/>
      <c r="M7" s="37"/>
      <c r="N7" s="37"/>
      <c r="O7" s="37"/>
      <c r="P7" s="37"/>
      <c r="Q7" s="37"/>
      <c r="R7" s="37"/>
      <c r="S7" s="37"/>
      <c r="T7" s="37"/>
      <c r="U7" s="41"/>
      <c r="V7" s="37"/>
      <c r="W7" s="34"/>
    </row>
    <row r="8" spans="1:23" ht="22.5" customHeight="1">
      <c r="A8" s="1">
        <f t="shared" si="4"/>
        <v>6</v>
      </c>
      <c r="B8" s="104" t="str">
        <f t="shared" si="0"/>
        <v>Freitag</v>
      </c>
      <c r="C8" s="40">
        <v>41551</v>
      </c>
      <c r="D8" s="75">
        <v>0</v>
      </c>
      <c r="E8" s="130">
        <f t="shared" si="1"/>
        <v>0</v>
      </c>
      <c r="F8" s="130">
        <f t="shared" si="5"/>
        <v>0</v>
      </c>
      <c r="G8" s="131">
        <f t="shared" si="2"/>
        <v>10</v>
      </c>
      <c r="H8" s="130">
        <f t="shared" si="3"/>
        <v>10</v>
      </c>
      <c r="I8" s="130">
        <f t="shared" si="6"/>
        <v>0</v>
      </c>
      <c r="J8" s="130">
        <f t="shared" si="7"/>
        <v>0</v>
      </c>
      <c r="K8" s="132">
        <f t="shared" si="8"/>
        <v>0.1</v>
      </c>
      <c r="L8" s="41"/>
      <c r="M8" s="37"/>
      <c r="N8" s="37"/>
      <c r="O8" s="37"/>
      <c r="P8" s="37"/>
      <c r="Q8" s="37"/>
      <c r="R8" s="37"/>
      <c r="S8" s="37"/>
      <c r="T8" s="37"/>
      <c r="U8" s="41"/>
      <c r="V8" s="37"/>
      <c r="W8" s="34"/>
    </row>
    <row r="9" spans="1:23" ht="22.5" customHeight="1">
      <c r="A9" s="1">
        <f t="shared" si="4"/>
        <v>7</v>
      </c>
      <c r="B9" s="104" t="str">
        <f t="shared" si="0"/>
        <v>Frei</v>
      </c>
      <c r="C9" s="40">
        <v>41552</v>
      </c>
      <c r="D9" s="75">
        <v>0</v>
      </c>
      <c r="E9" s="130">
        <f t="shared" si="1"/>
        <v>0</v>
      </c>
      <c r="F9" s="130">
        <f t="shared" si="5"/>
        <v>0</v>
      </c>
      <c r="G9" s="131">
        <f t="shared" si="2"/>
        <v>10</v>
      </c>
      <c r="H9" s="130">
        <f t="shared" si="3"/>
        <v>10</v>
      </c>
      <c r="I9" s="130">
        <f t="shared" si="6"/>
        <v>0</v>
      </c>
      <c r="J9" s="130">
        <f t="shared" si="7"/>
        <v>0</v>
      </c>
      <c r="K9" s="132">
        <f t="shared" si="8"/>
        <v>0</v>
      </c>
      <c r="L9" s="41"/>
      <c r="M9" s="37"/>
      <c r="N9" s="37"/>
      <c r="O9" s="37"/>
      <c r="P9" s="37"/>
      <c r="Q9" s="37"/>
      <c r="R9" s="37"/>
      <c r="S9" s="37"/>
      <c r="T9" s="37"/>
      <c r="U9" s="41"/>
      <c r="V9" s="37"/>
      <c r="W9" s="34"/>
    </row>
    <row r="10" spans="1:23" ht="22.5" customHeight="1">
      <c r="A10" s="1">
        <f t="shared" si="4"/>
        <v>1</v>
      </c>
      <c r="B10" s="104" t="str">
        <f t="shared" si="0"/>
        <v>Frei</v>
      </c>
      <c r="C10" s="40">
        <v>41553</v>
      </c>
      <c r="D10" s="75">
        <v>0</v>
      </c>
      <c r="E10" s="130">
        <f t="shared" si="1"/>
        <v>0</v>
      </c>
      <c r="F10" s="130">
        <f t="shared" si="5"/>
        <v>0</v>
      </c>
      <c r="G10" s="131">
        <f t="shared" si="2"/>
        <v>10</v>
      </c>
      <c r="H10" s="130">
        <f t="shared" si="3"/>
        <v>10</v>
      </c>
      <c r="I10" s="130">
        <f t="shared" si="6"/>
        <v>0</v>
      </c>
      <c r="J10" s="130">
        <f t="shared" si="7"/>
        <v>0</v>
      </c>
      <c r="K10" s="132">
        <f t="shared" si="8"/>
        <v>0</v>
      </c>
      <c r="L10" s="41"/>
      <c r="M10" s="37"/>
      <c r="N10" s="37"/>
      <c r="O10" s="37"/>
      <c r="P10" s="37"/>
      <c r="Q10" s="37"/>
      <c r="R10" s="37"/>
      <c r="S10" s="37"/>
      <c r="T10" s="37"/>
      <c r="U10" s="41"/>
      <c r="V10" s="37"/>
      <c r="W10" s="34"/>
    </row>
    <row r="11" spans="1:23" ht="22.5" customHeight="1">
      <c r="A11" s="1">
        <f t="shared" si="4"/>
        <v>2</v>
      </c>
      <c r="B11" s="104" t="str">
        <f t="shared" si="0"/>
        <v>Montag</v>
      </c>
      <c r="C11" s="40">
        <v>41554</v>
      </c>
      <c r="D11" s="75">
        <v>0</v>
      </c>
      <c r="E11" s="130">
        <f t="shared" si="1"/>
        <v>0</v>
      </c>
      <c r="F11" s="130">
        <f t="shared" si="5"/>
        <v>0</v>
      </c>
      <c r="G11" s="131">
        <f t="shared" si="2"/>
        <v>10</v>
      </c>
      <c r="H11" s="130">
        <f t="shared" si="3"/>
        <v>10</v>
      </c>
      <c r="I11" s="130">
        <f t="shared" si="6"/>
        <v>0</v>
      </c>
      <c r="J11" s="130">
        <f t="shared" si="7"/>
        <v>0</v>
      </c>
      <c r="K11" s="132">
        <f t="shared" si="8"/>
        <v>0.1</v>
      </c>
      <c r="L11" s="41"/>
      <c r="M11" s="37"/>
      <c r="N11" s="37"/>
      <c r="O11" s="37"/>
      <c r="P11" s="37"/>
      <c r="Q11" s="37"/>
      <c r="R11" s="37"/>
      <c r="S11" s="37"/>
      <c r="T11" s="37"/>
      <c r="U11" s="41"/>
      <c r="V11" s="37"/>
      <c r="W11" s="34"/>
    </row>
    <row r="12" spans="1:23" ht="22.5" customHeight="1">
      <c r="A12" s="1">
        <f t="shared" si="4"/>
        <v>3</v>
      </c>
      <c r="B12" s="104" t="str">
        <f t="shared" si="0"/>
        <v>Dienstag</v>
      </c>
      <c r="C12" s="40">
        <v>41555</v>
      </c>
      <c r="D12" s="75">
        <v>0</v>
      </c>
      <c r="E12" s="130">
        <f t="shared" si="1"/>
        <v>0</v>
      </c>
      <c r="F12" s="130">
        <f t="shared" si="5"/>
        <v>0</v>
      </c>
      <c r="G12" s="131">
        <f t="shared" si="2"/>
        <v>10</v>
      </c>
      <c r="H12" s="130">
        <f t="shared" si="3"/>
        <v>10</v>
      </c>
      <c r="I12" s="130">
        <f t="shared" si="6"/>
        <v>0</v>
      </c>
      <c r="J12" s="130">
        <f t="shared" si="7"/>
        <v>0</v>
      </c>
      <c r="K12" s="132">
        <f t="shared" si="8"/>
        <v>0.1</v>
      </c>
      <c r="L12" s="41"/>
      <c r="M12" s="37"/>
      <c r="N12" s="37"/>
      <c r="O12" s="37"/>
      <c r="P12" s="37"/>
      <c r="Q12" s="37"/>
      <c r="R12" s="37"/>
      <c r="S12" s="37"/>
      <c r="T12" s="37"/>
      <c r="U12" s="41"/>
      <c r="V12" s="37"/>
      <c r="W12" s="34"/>
    </row>
    <row r="13" spans="1:23" ht="22.5" customHeight="1">
      <c r="A13" s="1">
        <f t="shared" si="4"/>
        <v>4</v>
      </c>
      <c r="B13" s="104" t="str">
        <f t="shared" ref="B10:B35" si="9">IF(A13=2,"Montag",IF(A13=3,"Dienstag",IF(A13=4,"Mittwoch",IF(A13=5,"Donnerstag",IF(A13=6,"Freitag","Frei")))))</f>
        <v>Mittwoch</v>
      </c>
      <c r="C13" s="40">
        <v>41556</v>
      </c>
      <c r="D13" s="75">
        <v>0</v>
      </c>
      <c r="E13" s="130">
        <f t="shared" si="1"/>
        <v>0</v>
      </c>
      <c r="F13" s="130">
        <f t="shared" si="5"/>
        <v>0</v>
      </c>
      <c r="G13" s="131">
        <f t="shared" si="2"/>
        <v>10</v>
      </c>
      <c r="H13" s="130">
        <f t="shared" si="3"/>
        <v>10</v>
      </c>
      <c r="I13" s="130">
        <f t="shared" si="6"/>
        <v>0</v>
      </c>
      <c r="J13" s="130">
        <f t="shared" si="7"/>
        <v>0</v>
      </c>
      <c r="K13" s="132">
        <f t="shared" si="8"/>
        <v>0.1</v>
      </c>
      <c r="L13" s="41"/>
      <c r="M13" s="37"/>
      <c r="N13" s="37"/>
      <c r="O13" s="37"/>
      <c r="P13" s="37"/>
      <c r="Q13" s="37"/>
      <c r="R13" s="37"/>
      <c r="S13" s="37"/>
      <c r="T13" s="37"/>
      <c r="U13" s="41"/>
      <c r="V13" s="37"/>
      <c r="W13" s="34"/>
    </row>
    <row r="14" spans="1:23" ht="22.5" customHeight="1">
      <c r="A14" s="1">
        <f t="shared" si="4"/>
        <v>5</v>
      </c>
      <c r="B14" s="104" t="str">
        <f t="shared" si="9"/>
        <v>Donnerstag</v>
      </c>
      <c r="C14" s="40">
        <v>41557</v>
      </c>
      <c r="D14" s="75">
        <v>0</v>
      </c>
      <c r="E14" s="130">
        <f t="shared" si="1"/>
        <v>0</v>
      </c>
      <c r="F14" s="130">
        <f t="shared" si="5"/>
        <v>0</v>
      </c>
      <c r="G14" s="131">
        <f t="shared" si="2"/>
        <v>10</v>
      </c>
      <c r="H14" s="130">
        <f t="shared" si="3"/>
        <v>10</v>
      </c>
      <c r="I14" s="130">
        <f t="shared" si="6"/>
        <v>0</v>
      </c>
      <c r="J14" s="130">
        <f t="shared" si="7"/>
        <v>0</v>
      </c>
      <c r="K14" s="132">
        <f t="shared" si="8"/>
        <v>0.1</v>
      </c>
      <c r="L14" s="41"/>
      <c r="M14" s="37"/>
      <c r="N14" s="37"/>
      <c r="O14" s="37"/>
      <c r="P14" s="37"/>
      <c r="Q14" s="37"/>
      <c r="R14" s="37"/>
      <c r="S14" s="37"/>
      <c r="T14" s="37"/>
      <c r="U14" s="41"/>
      <c r="V14" s="37"/>
      <c r="W14" s="34"/>
    </row>
    <row r="15" spans="1:23" ht="22.5" customHeight="1">
      <c r="A15" s="1">
        <f t="shared" si="4"/>
        <v>6</v>
      </c>
      <c r="B15" s="104" t="str">
        <f t="shared" si="9"/>
        <v>Freitag</v>
      </c>
      <c r="C15" s="40">
        <v>41558</v>
      </c>
      <c r="D15" s="75">
        <v>0</v>
      </c>
      <c r="E15" s="130">
        <f t="shared" si="1"/>
        <v>0</v>
      </c>
      <c r="F15" s="130">
        <f t="shared" si="5"/>
        <v>0</v>
      </c>
      <c r="G15" s="131">
        <f t="shared" si="2"/>
        <v>10</v>
      </c>
      <c r="H15" s="130">
        <f t="shared" si="3"/>
        <v>10</v>
      </c>
      <c r="I15" s="130">
        <f t="shared" si="6"/>
        <v>0</v>
      </c>
      <c r="J15" s="130">
        <f t="shared" si="7"/>
        <v>0</v>
      </c>
      <c r="K15" s="132">
        <f t="shared" si="8"/>
        <v>0.1</v>
      </c>
      <c r="L15" s="41"/>
      <c r="M15" s="37"/>
      <c r="N15" s="37"/>
      <c r="O15" s="37"/>
      <c r="P15" s="37"/>
      <c r="Q15" s="37"/>
      <c r="R15" s="37"/>
      <c r="S15" s="37"/>
      <c r="T15" s="37"/>
      <c r="U15" s="41"/>
      <c r="V15" s="37"/>
      <c r="W15" s="34"/>
    </row>
    <row r="16" spans="1:23" ht="22.5" customHeight="1">
      <c r="A16" s="1">
        <f t="shared" si="4"/>
        <v>7</v>
      </c>
      <c r="B16" s="104" t="str">
        <f t="shared" si="9"/>
        <v>Frei</v>
      </c>
      <c r="C16" s="40">
        <v>41559</v>
      </c>
      <c r="D16" s="75">
        <v>0</v>
      </c>
      <c r="E16" s="130">
        <f t="shared" si="1"/>
        <v>0</v>
      </c>
      <c r="F16" s="130">
        <f t="shared" si="5"/>
        <v>0</v>
      </c>
      <c r="G16" s="131">
        <f t="shared" si="2"/>
        <v>10</v>
      </c>
      <c r="H16" s="130">
        <f t="shared" si="3"/>
        <v>10</v>
      </c>
      <c r="I16" s="130">
        <f t="shared" si="6"/>
        <v>0</v>
      </c>
      <c r="J16" s="130">
        <f t="shared" si="7"/>
        <v>0</v>
      </c>
      <c r="K16" s="132">
        <f t="shared" si="8"/>
        <v>0</v>
      </c>
      <c r="L16" s="41"/>
      <c r="M16" s="37"/>
      <c r="N16" s="37"/>
      <c r="O16" s="37"/>
      <c r="P16" s="37"/>
      <c r="Q16" s="37"/>
      <c r="R16" s="37"/>
      <c r="S16" s="37"/>
      <c r="T16" s="37"/>
      <c r="U16" s="41"/>
      <c r="V16" s="37"/>
      <c r="W16" s="34"/>
    </row>
    <row r="17" spans="1:23" ht="22.5" customHeight="1">
      <c r="A17" s="1">
        <f t="shared" si="4"/>
        <v>1</v>
      </c>
      <c r="B17" s="104" t="str">
        <f t="shared" si="9"/>
        <v>Frei</v>
      </c>
      <c r="C17" s="40">
        <v>41560</v>
      </c>
      <c r="D17" s="75">
        <v>0</v>
      </c>
      <c r="E17" s="130">
        <f t="shared" si="1"/>
        <v>0</v>
      </c>
      <c r="F17" s="130">
        <f t="shared" si="5"/>
        <v>0</v>
      </c>
      <c r="G17" s="131">
        <f t="shared" si="2"/>
        <v>10</v>
      </c>
      <c r="H17" s="130">
        <f t="shared" si="3"/>
        <v>10</v>
      </c>
      <c r="I17" s="130">
        <f t="shared" si="6"/>
        <v>0</v>
      </c>
      <c r="J17" s="130">
        <f t="shared" si="7"/>
        <v>0</v>
      </c>
      <c r="K17" s="132">
        <f t="shared" si="8"/>
        <v>0</v>
      </c>
      <c r="L17" s="41"/>
      <c r="M17" s="37"/>
      <c r="N17" s="37"/>
      <c r="O17" s="37"/>
      <c r="P17" s="37"/>
      <c r="Q17" s="37"/>
      <c r="R17" s="37"/>
      <c r="S17" s="37"/>
      <c r="T17" s="37"/>
      <c r="U17" s="41"/>
      <c r="V17" s="37"/>
      <c r="W17" s="34"/>
    </row>
    <row r="18" spans="1:23" ht="22.5" customHeight="1">
      <c r="A18" s="1">
        <f t="shared" si="4"/>
        <v>2</v>
      </c>
      <c r="B18" s="104" t="str">
        <f t="shared" si="9"/>
        <v>Montag</v>
      </c>
      <c r="C18" s="40">
        <v>41561</v>
      </c>
      <c r="D18" s="75">
        <v>0</v>
      </c>
      <c r="E18" s="130">
        <f t="shared" si="1"/>
        <v>0</v>
      </c>
      <c r="F18" s="130">
        <f t="shared" si="5"/>
        <v>0</v>
      </c>
      <c r="G18" s="131">
        <f t="shared" si="2"/>
        <v>10</v>
      </c>
      <c r="H18" s="130">
        <f t="shared" si="3"/>
        <v>10</v>
      </c>
      <c r="I18" s="130">
        <f t="shared" si="6"/>
        <v>0</v>
      </c>
      <c r="J18" s="130">
        <f t="shared" si="7"/>
        <v>0</v>
      </c>
      <c r="K18" s="132">
        <f t="shared" si="8"/>
        <v>0.1</v>
      </c>
      <c r="L18" s="41"/>
      <c r="M18" s="37"/>
      <c r="N18" s="37"/>
      <c r="O18" s="37"/>
      <c r="P18" s="37"/>
      <c r="Q18" s="37"/>
      <c r="R18" s="37"/>
      <c r="S18" s="37"/>
      <c r="T18" s="37"/>
      <c r="U18" s="41"/>
      <c r="V18" s="37"/>
      <c r="W18" s="34"/>
    </row>
    <row r="19" spans="1:23" ht="22.5" customHeight="1">
      <c r="A19" s="1">
        <f t="shared" si="4"/>
        <v>3</v>
      </c>
      <c r="B19" s="104" t="str">
        <f t="shared" si="9"/>
        <v>Dienstag</v>
      </c>
      <c r="C19" s="40">
        <v>41562</v>
      </c>
      <c r="D19" s="75">
        <v>0</v>
      </c>
      <c r="E19" s="130">
        <f t="shared" si="1"/>
        <v>0</v>
      </c>
      <c r="F19" s="130">
        <f t="shared" si="5"/>
        <v>0</v>
      </c>
      <c r="G19" s="131">
        <f t="shared" si="2"/>
        <v>10</v>
      </c>
      <c r="H19" s="130">
        <f t="shared" si="3"/>
        <v>10</v>
      </c>
      <c r="I19" s="130">
        <f t="shared" si="6"/>
        <v>0</v>
      </c>
      <c r="J19" s="130">
        <f t="shared" si="7"/>
        <v>0</v>
      </c>
      <c r="K19" s="132">
        <f t="shared" si="8"/>
        <v>0.1</v>
      </c>
      <c r="L19" s="41"/>
      <c r="M19" s="37"/>
      <c r="N19" s="37"/>
      <c r="O19" s="37"/>
      <c r="P19" s="37"/>
      <c r="Q19" s="37"/>
      <c r="R19" s="37"/>
      <c r="S19" s="37"/>
      <c r="T19" s="37"/>
      <c r="U19" s="41"/>
      <c r="V19" s="37"/>
      <c r="W19" s="34"/>
    </row>
    <row r="20" spans="1:23" ht="22.5" customHeight="1">
      <c r="A20" s="1">
        <f t="shared" si="4"/>
        <v>4</v>
      </c>
      <c r="B20" s="104" t="str">
        <f t="shared" si="9"/>
        <v>Mittwoch</v>
      </c>
      <c r="C20" s="40">
        <v>41563</v>
      </c>
      <c r="D20" s="75">
        <v>0</v>
      </c>
      <c r="E20" s="130">
        <f t="shared" si="1"/>
        <v>0</v>
      </c>
      <c r="F20" s="130">
        <f t="shared" si="5"/>
        <v>0</v>
      </c>
      <c r="G20" s="131">
        <f t="shared" si="2"/>
        <v>10</v>
      </c>
      <c r="H20" s="130">
        <f t="shared" si="3"/>
        <v>10</v>
      </c>
      <c r="I20" s="130">
        <f t="shared" si="6"/>
        <v>0</v>
      </c>
      <c r="J20" s="130">
        <f t="shared" si="7"/>
        <v>0</v>
      </c>
      <c r="K20" s="132">
        <f t="shared" si="8"/>
        <v>0.1</v>
      </c>
      <c r="L20" s="41"/>
      <c r="M20" s="37"/>
      <c r="N20" s="37"/>
      <c r="O20" s="37"/>
      <c r="P20" s="37"/>
      <c r="Q20" s="37"/>
      <c r="R20" s="37"/>
      <c r="S20" s="37"/>
      <c r="T20" s="37"/>
      <c r="U20" s="41"/>
      <c r="V20" s="37"/>
      <c r="W20" s="34"/>
    </row>
    <row r="21" spans="1:23" ht="22.5" customHeight="1">
      <c r="A21" s="1">
        <f t="shared" si="4"/>
        <v>5</v>
      </c>
      <c r="B21" s="104" t="str">
        <f t="shared" si="9"/>
        <v>Donnerstag</v>
      </c>
      <c r="C21" s="40">
        <v>41564</v>
      </c>
      <c r="D21" s="75">
        <v>0</v>
      </c>
      <c r="E21" s="130">
        <f t="shared" si="1"/>
        <v>0</v>
      </c>
      <c r="F21" s="130">
        <f t="shared" si="5"/>
        <v>0</v>
      </c>
      <c r="G21" s="131">
        <f t="shared" si="2"/>
        <v>10</v>
      </c>
      <c r="H21" s="130">
        <f t="shared" si="3"/>
        <v>10</v>
      </c>
      <c r="I21" s="130">
        <f t="shared" si="6"/>
        <v>0</v>
      </c>
      <c r="J21" s="130">
        <f t="shared" si="7"/>
        <v>0</v>
      </c>
      <c r="K21" s="132">
        <f t="shared" si="8"/>
        <v>0.1</v>
      </c>
      <c r="L21" s="41"/>
      <c r="M21" s="37"/>
      <c r="N21" s="37"/>
      <c r="O21" s="37"/>
      <c r="P21" s="37"/>
      <c r="Q21" s="37"/>
      <c r="R21" s="37"/>
      <c r="S21" s="37"/>
      <c r="T21" s="37"/>
      <c r="U21" s="41"/>
      <c r="V21" s="37"/>
      <c r="W21" s="34"/>
    </row>
    <row r="22" spans="1:23" ht="22.5" customHeight="1">
      <c r="A22" s="1">
        <f t="shared" si="4"/>
        <v>6</v>
      </c>
      <c r="B22" s="104" t="str">
        <f t="shared" si="9"/>
        <v>Freitag</v>
      </c>
      <c r="C22" s="40">
        <v>41565</v>
      </c>
      <c r="D22" s="75">
        <v>0</v>
      </c>
      <c r="E22" s="130">
        <f t="shared" si="1"/>
        <v>0</v>
      </c>
      <c r="F22" s="130">
        <f t="shared" si="5"/>
        <v>0</v>
      </c>
      <c r="G22" s="131">
        <f t="shared" si="2"/>
        <v>10</v>
      </c>
      <c r="H22" s="130">
        <f t="shared" si="3"/>
        <v>10</v>
      </c>
      <c r="I22" s="130">
        <f t="shared" si="6"/>
        <v>0</v>
      </c>
      <c r="J22" s="130">
        <f t="shared" si="7"/>
        <v>0</v>
      </c>
      <c r="K22" s="132">
        <f t="shared" si="8"/>
        <v>0.1</v>
      </c>
      <c r="L22" s="41"/>
      <c r="M22" s="37"/>
      <c r="N22" s="37"/>
      <c r="O22" s="37"/>
      <c r="P22" s="37"/>
      <c r="Q22" s="37"/>
      <c r="R22" s="37"/>
      <c r="S22" s="37"/>
      <c r="T22" s="37"/>
      <c r="U22" s="41"/>
      <c r="V22" s="37"/>
      <c r="W22" s="34"/>
    </row>
    <row r="23" spans="1:23" ht="22.5" customHeight="1">
      <c r="A23" s="1">
        <f t="shared" si="4"/>
        <v>7</v>
      </c>
      <c r="B23" s="104" t="str">
        <f t="shared" si="9"/>
        <v>Frei</v>
      </c>
      <c r="C23" s="40">
        <v>41566</v>
      </c>
      <c r="D23" s="75">
        <v>0</v>
      </c>
      <c r="E23" s="130">
        <f t="shared" si="1"/>
        <v>0</v>
      </c>
      <c r="F23" s="130">
        <f t="shared" si="5"/>
        <v>0</v>
      </c>
      <c r="G23" s="131">
        <f t="shared" si="2"/>
        <v>10</v>
      </c>
      <c r="H23" s="130">
        <f t="shared" si="3"/>
        <v>10</v>
      </c>
      <c r="I23" s="130">
        <f t="shared" si="6"/>
        <v>0</v>
      </c>
      <c r="J23" s="130">
        <f t="shared" si="7"/>
        <v>0</v>
      </c>
      <c r="K23" s="132">
        <f t="shared" si="8"/>
        <v>0</v>
      </c>
      <c r="L23" s="41"/>
      <c r="M23" s="37"/>
      <c r="N23" s="37"/>
      <c r="O23" s="37"/>
      <c r="P23" s="37"/>
      <c r="Q23" s="37"/>
      <c r="R23" s="37"/>
      <c r="S23" s="37"/>
      <c r="T23" s="37"/>
      <c r="U23" s="41"/>
      <c r="V23" s="37"/>
      <c r="W23" s="34"/>
    </row>
    <row r="24" spans="1:23" ht="22.5" customHeight="1">
      <c r="A24" s="1">
        <f t="shared" si="4"/>
        <v>1</v>
      </c>
      <c r="B24" s="104" t="str">
        <f t="shared" si="9"/>
        <v>Frei</v>
      </c>
      <c r="C24" s="40">
        <v>41567</v>
      </c>
      <c r="D24" s="75">
        <v>0</v>
      </c>
      <c r="E24" s="130">
        <f t="shared" si="1"/>
        <v>0</v>
      </c>
      <c r="F24" s="130">
        <f t="shared" si="5"/>
        <v>0</v>
      </c>
      <c r="G24" s="131">
        <f t="shared" si="2"/>
        <v>10</v>
      </c>
      <c r="H24" s="130">
        <f t="shared" si="3"/>
        <v>10</v>
      </c>
      <c r="I24" s="130">
        <f t="shared" si="6"/>
        <v>0</v>
      </c>
      <c r="J24" s="130">
        <f t="shared" si="7"/>
        <v>0</v>
      </c>
      <c r="K24" s="132">
        <f t="shared" si="8"/>
        <v>0</v>
      </c>
      <c r="L24" s="41"/>
      <c r="M24" s="37"/>
      <c r="N24" s="37"/>
      <c r="O24" s="37"/>
      <c r="P24" s="37"/>
      <c r="Q24" s="37"/>
      <c r="R24" s="37"/>
      <c r="S24" s="37"/>
      <c r="T24" s="37"/>
      <c r="U24" s="41"/>
      <c r="V24" s="37"/>
      <c r="W24" s="34"/>
    </row>
    <row r="25" spans="1:23" ht="22.5" customHeight="1">
      <c r="A25" s="1">
        <f t="shared" si="4"/>
        <v>2</v>
      </c>
      <c r="B25" s="104" t="str">
        <f t="shared" si="9"/>
        <v>Montag</v>
      </c>
      <c r="C25" s="40">
        <v>41568</v>
      </c>
      <c r="D25" s="75">
        <v>0</v>
      </c>
      <c r="E25" s="130">
        <f t="shared" si="1"/>
        <v>0</v>
      </c>
      <c r="F25" s="130">
        <f t="shared" si="5"/>
        <v>0</v>
      </c>
      <c r="G25" s="131">
        <f t="shared" si="2"/>
        <v>10</v>
      </c>
      <c r="H25" s="130">
        <f t="shared" si="3"/>
        <v>10</v>
      </c>
      <c r="I25" s="130">
        <f t="shared" si="6"/>
        <v>0</v>
      </c>
      <c r="J25" s="130">
        <f t="shared" si="7"/>
        <v>0</v>
      </c>
      <c r="K25" s="132">
        <f t="shared" si="8"/>
        <v>0.1</v>
      </c>
      <c r="L25" s="41"/>
      <c r="M25" s="37"/>
      <c r="N25" s="37"/>
      <c r="O25" s="37"/>
      <c r="P25" s="37"/>
      <c r="Q25" s="37"/>
      <c r="R25" s="37"/>
      <c r="S25" s="37"/>
      <c r="T25" s="37"/>
      <c r="U25" s="41"/>
      <c r="V25" s="37"/>
      <c r="W25" s="34"/>
    </row>
    <row r="26" spans="1:23" ht="22.5" customHeight="1">
      <c r="A26" s="1">
        <f t="shared" si="4"/>
        <v>3</v>
      </c>
      <c r="B26" s="104" t="str">
        <f t="shared" si="9"/>
        <v>Dienstag</v>
      </c>
      <c r="C26" s="40">
        <v>41569</v>
      </c>
      <c r="D26" s="75">
        <v>0</v>
      </c>
      <c r="E26" s="130">
        <f t="shared" si="1"/>
        <v>0</v>
      </c>
      <c r="F26" s="130">
        <f t="shared" si="5"/>
        <v>0</v>
      </c>
      <c r="G26" s="131">
        <f t="shared" si="2"/>
        <v>10</v>
      </c>
      <c r="H26" s="130">
        <f t="shared" si="3"/>
        <v>10</v>
      </c>
      <c r="I26" s="130">
        <f t="shared" si="6"/>
        <v>0</v>
      </c>
      <c r="J26" s="130">
        <f t="shared" si="7"/>
        <v>0</v>
      </c>
      <c r="K26" s="132">
        <f t="shared" si="8"/>
        <v>0.1</v>
      </c>
      <c r="L26" s="41"/>
      <c r="M26" s="37"/>
      <c r="N26" s="37"/>
      <c r="O26" s="37"/>
      <c r="P26" s="37"/>
      <c r="Q26" s="37"/>
      <c r="R26" s="37"/>
      <c r="S26" s="37"/>
      <c r="T26" s="37"/>
      <c r="U26" s="41"/>
      <c r="V26" s="37"/>
      <c r="W26" s="34"/>
    </row>
    <row r="27" spans="1:23" ht="22.5" customHeight="1">
      <c r="A27" s="1">
        <f t="shared" si="4"/>
        <v>4</v>
      </c>
      <c r="B27" s="104" t="str">
        <f t="shared" si="9"/>
        <v>Mittwoch</v>
      </c>
      <c r="C27" s="40">
        <v>41570</v>
      </c>
      <c r="D27" s="75">
        <v>0</v>
      </c>
      <c r="E27" s="130">
        <f t="shared" si="1"/>
        <v>0</v>
      </c>
      <c r="F27" s="130">
        <f t="shared" si="5"/>
        <v>0</v>
      </c>
      <c r="G27" s="131">
        <f t="shared" si="2"/>
        <v>10</v>
      </c>
      <c r="H27" s="130">
        <f t="shared" si="3"/>
        <v>10</v>
      </c>
      <c r="I27" s="130">
        <f t="shared" si="6"/>
        <v>0</v>
      </c>
      <c r="J27" s="130">
        <f t="shared" si="7"/>
        <v>0</v>
      </c>
      <c r="K27" s="132">
        <f t="shared" si="8"/>
        <v>0.1</v>
      </c>
      <c r="L27" s="41"/>
      <c r="M27" s="37"/>
      <c r="N27" s="37"/>
      <c r="O27" s="37"/>
      <c r="P27" s="37"/>
      <c r="Q27" s="37"/>
      <c r="R27" s="37"/>
      <c r="S27" s="37"/>
      <c r="T27" s="37"/>
      <c r="U27" s="41"/>
      <c r="V27" s="37"/>
      <c r="W27" s="34"/>
    </row>
    <row r="28" spans="1:23" ht="22.5" customHeight="1">
      <c r="A28" s="1">
        <f t="shared" si="4"/>
        <v>5</v>
      </c>
      <c r="B28" s="104" t="str">
        <f t="shared" si="9"/>
        <v>Donnerstag</v>
      </c>
      <c r="C28" s="40">
        <v>41571</v>
      </c>
      <c r="D28" s="75">
        <v>0</v>
      </c>
      <c r="E28" s="130">
        <f t="shared" si="1"/>
        <v>0</v>
      </c>
      <c r="F28" s="130">
        <f t="shared" si="5"/>
        <v>0</v>
      </c>
      <c r="G28" s="131">
        <f t="shared" si="2"/>
        <v>10</v>
      </c>
      <c r="H28" s="130">
        <f t="shared" si="3"/>
        <v>10</v>
      </c>
      <c r="I28" s="130">
        <f t="shared" si="6"/>
        <v>0</v>
      </c>
      <c r="J28" s="130">
        <f t="shared" si="7"/>
        <v>0</v>
      </c>
      <c r="K28" s="132">
        <f t="shared" si="8"/>
        <v>0.1</v>
      </c>
      <c r="L28" s="41"/>
      <c r="M28" s="37"/>
      <c r="N28" s="37"/>
      <c r="O28" s="37"/>
      <c r="P28" s="37"/>
      <c r="Q28" s="37"/>
      <c r="R28" s="37"/>
      <c r="S28" s="37"/>
      <c r="T28" s="37"/>
      <c r="U28" s="41"/>
      <c r="V28" s="37"/>
      <c r="W28" s="34"/>
    </row>
    <row r="29" spans="1:23" ht="22.5" customHeight="1">
      <c r="A29" s="1">
        <f t="shared" si="4"/>
        <v>6</v>
      </c>
      <c r="B29" s="104" t="str">
        <f t="shared" si="9"/>
        <v>Freitag</v>
      </c>
      <c r="C29" s="40">
        <v>41572</v>
      </c>
      <c r="D29" s="75">
        <v>0</v>
      </c>
      <c r="E29" s="130">
        <f t="shared" si="1"/>
        <v>0</v>
      </c>
      <c r="F29" s="130">
        <f t="shared" si="5"/>
        <v>0</v>
      </c>
      <c r="G29" s="131">
        <f t="shared" si="2"/>
        <v>10</v>
      </c>
      <c r="H29" s="130">
        <f t="shared" si="3"/>
        <v>10</v>
      </c>
      <c r="I29" s="130">
        <f t="shared" si="6"/>
        <v>0</v>
      </c>
      <c r="J29" s="130">
        <f t="shared" si="7"/>
        <v>0</v>
      </c>
      <c r="K29" s="132">
        <f t="shared" si="8"/>
        <v>0.1</v>
      </c>
      <c r="L29" s="41"/>
      <c r="M29" s="37"/>
      <c r="N29" s="37"/>
      <c r="O29" s="37"/>
      <c r="P29" s="37"/>
      <c r="Q29" s="37"/>
      <c r="R29" s="37"/>
      <c r="S29" s="37"/>
      <c r="T29" s="37"/>
      <c r="U29" s="41"/>
      <c r="V29" s="37"/>
      <c r="W29" s="34"/>
    </row>
    <row r="30" spans="1:23" ht="22.5" customHeight="1">
      <c r="A30" s="1">
        <f t="shared" si="4"/>
        <v>7</v>
      </c>
      <c r="B30" s="104" t="str">
        <f t="shared" si="9"/>
        <v>Frei</v>
      </c>
      <c r="C30" s="40">
        <v>41573</v>
      </c>
      <c r="D30" s="75">
        <v>0</v>
      </c>
      <c r="E30" s="130">
        <f t="shared" si="1"/>
        <v>0</v>
      </c>
      <c r="F30" s="130">
        <f t="shared" si="5"/>
        <v>0</v>
      </c>
      <c r="G30" s="131">
        <f t="shared" si="2"/>
        <v>10</v>
      </c>
      <c r="H30" s="130">
        <f t="shared" si="3"/>
        <v>10</v>
      </c>
      <c r="I30" s="130">
        <f t="shared" si="6"/>
        <v>0</v>
      </c>
      <c r="J30" s="130">
        <f t="shared" si="7"/>
        <v>0</v>
      </c>
      <c r="K30" s="132">
        <f t="shared" si="8"/>
        <v>0</v>
      </c>
      <c r="L30" s="41"/>
      <c r="M30" s="37"/>
      <c r="N30" s="37"/>
      <c r="O30" s="37"/>
      <c r="P30" s="37"/>
      <c r="Q30" s="37"/>
      <c r="R30" s="37"/>
      <c r="S30" s="37"/>
      <c r="T30" s="37"/>
      <c r="U30" s="41"/>
      <c r="V30" s="37"/>
      <c r="W30" s="34"/>
    </row>
    <row r="31" spans="1:23" ht="22.5" customHeight="1">
      <c r="A31" s="1">
        <f t="shared" si="4"/>
        <v>1</v>
      </c>
      <c r="B31" s="104" t="str">
        <f t="shared" si="9"/>
        <v>Frei</v>
      </c>
      <c r="C31" s="40">
        <v>41574</v>
      </c>
      <c r="D31" s="75">
        <v>0</v>
      </c>
      <c r="E31" s="130">
        <f t="shared" si="1"/>
        <v>0</v>
      </c>
      <c r="F31" s="130">
        <f t="shared" si="5"/>
        <v>0</v>
      </c>
      <c r="G31" s="131">
        <f t="shared" si="2"/>
        <v>10</v>
      </c>
      <c r="H31" s="130">
        <f t="shared" si="3"/>
        <v>10</v>
      </c>
      <c r="I31" s="130">
        <f t="shared" si="6"/>
        <v>0</v>
      </c>
      <c r="J31" s="130">
        <f t="shared" si="7"/>
        <v>0</v>
      </c>
      <c r="K31" s="132">
        <f t="shared" si="8"/>
        <v>0</v>
      </c>
      <c r="L31" s="41"/>
      <c r="M31" s="37"/>
      <c r="N31" s="37"/>
      <c r="O31" s="37"/>
      <c r="P31" s="37"/>
      <c r="Q31" s="37"/>
      <c r="R31" s="37"/>
      <c r="S31" s="37"/>
      <c r="T31" s="37"/>
      <c r="U31" s="41"/>
      <c r="V31" s="37"/>
      <c r="W31" s="34"/>
    </row>
    <row r="32" spans="1:23" ht="22.5" customHeight="1">
      <c r="A32" s="1">
        <f t="shared" si="4"/>
        <v>2</v>
      </c>
      <c r="B32" s="104" t="str">
        <f t="shared" si="9"/>
        <v>Montag</v>
      </c>
      <c r="C32" s="40">
        <v>41575</v>
      </c>
      <c r="D32" s="75">
        <v>0</v>
      </c>
      <c r="E32" s="130">
        <f t="shared" si="1"/>
        <v>0</v>
      </c>
      <c r="F32" s="130">
        <f t="shared" si="5"/>
        <v>0</v>
      </c>
      <c r="G32" s="131">
        <f t="shared" si="2"/>
        <v>10</v>
      </c>
      <c r="H32" s="130">
        <f t="shared" si="3"/>
        <v>10</v>
      </c>
      <c r="I32" s="130">
        <f t="shared" si="6"/>
        <v>0</v>
      </c>
      <c r="J32" s="130">
        <f t="shared" si="7"/>
        <v>0</v>
      </c>
      <c r="K32" s="132">
        <f t="shared" si="8"/>
        <v>0.1</v>
      </c>
      <c r="L32" s="41"/>
      <c r="M32" s="37"/>
      <c r="N32" s="37"/>
      <c r="O32" s="37"/>
      <c r="P32" s="37"/>
      <c r="Q32" s="37"/>
      <c r="R32" s="37"/>
      <c r="S32" s="37"/>
      <c r="T32" s="37"/>
      <c r="U32" s="41"/>
      <c r="V32" s="37"/>
      <c r="W32" s="34"/>
    </row>
    <row r="33" spans="1:23" ht="22.5" customHeight="1">
      <c r="A33" s="1">
        <f t="shared" si="4"/>
        <v>3</v>
      </c>
      <c r="B33" s="104" t="str">
        <f t="shared" si="9"/>
        <v>Dienstag</v>
      </c>
      <c r="C33" s="40">
        <v>41576</v>
      </c>
      <c r="D33" s="75">
        <v>0</v>
      </c>
      <c r="E33" s="130">
        <f t="shared" si="1"/>
        <v>0</v>
      </c>
      <c r="F33" s="130">
        <f t="shared" si="5"/>
        <v>0</v>
      </c>
      <c r="G33" s="131">
        <f t="shared" si="2"/>
        <v>10</v>
      </c>
      <c r="H33" s="130">
        <f t="shared" si="3"/>
        <v>10</v>
      </c>
      <c r="I33" s="130">
        <f t="shared" si="6"/>
        <v>0</v>
      </c>
      <c r="J33" s="130">
        <f t="shared" si="7"/>
        <v>0</v>
      </c>
      <c r="K33" s="132">
        <f t="shared" si="8"/>
        <v>0.1</v>
      </c>
      <c r="L33" s="41"/>
      <c r="M33" s="37"/>
      <c r="N33" s="37"/>
      <c r="O33" s="37"/>
      <c r="P33" s="37"/>
      <c r="Q33" s="37"/>
      <c r="R33" s="37"/>
      <c r="S33" s="37"/>
      <c r="T33" s="37"/>
      <c r="U33" s="41"/>
      <c r="V33" s="37"/>
      <c r="W33" s="34"/>
    </row>
    <row r="34" spans="1:23" ht="22.5" customHeight="1">
      <c r="A34" s="1">
        <f t="shared" si="4"/>
        <v>4</v>
      </c>
      <c r="B34" s="104" t="str">
        <f t="shared" si="9"/>
        <v>Mittwoch</v>
      </c>
      <c r="C34" s="40">
        <v>41577</v>
      </c>
      <c r="D34" s="75">
        <v>0</v>
      </c>
      <c r="E34" s="130">
        <f t="shared" si="1"/>
        <v>0</v>
      </c>
      <c r="F34" s="130">
        <f t="shared" si="5"/>
        <v>0</v>
      </c>
      <c r="G34" s="131">
        <f t="shared" si="2"/>
        <v>10</v>
      </c>
      <c r="H34" s="130">
        <f t="shared" si="3"/>
        <v>10</v>
      </c>
      <c r="I34" s="130">
        <f t="shared" si="6"/>
        <v>0</v>
      </c>
      <c r="J34" s="130">
        <f t="shared" si="7"/>
        <v>0</v>
      </c>
      <c r="K34" s="132">
        <f t="shared" si="8"/>
        <v>0.1</v>
      </c>
      <c r="L34" s="41"/>
      <c r="M34" s="37"/>
      <c r="N34" s="37"/>
      <c r="O34" s="37"/>
      <c r="P34" s="37"/>
      <c r="Q34" s="37"/>
      <c r="R34" s="37"/>
      <c r="S34" s="37"/>
      <c r="T34" s="37"/>
      <c r="U34" s="41"/>
      <c r="V34" s="37"/>
      <c r="W34" s="34"/>
    </row>
    <row r="35" spans="1:23" ht="22.5" customHeight="1">
      <c r="A35" s="1">
        <f t="shared" si="4"/>
        <v>5</v>
      </c>
      <c r="B35" s="104" t="str">
        <f t="shared" si="9"/>
        <v>Donnerstag</v>
      </c>
      <c r="C35" s="40">
        <v>41578</v>
      </c>
      <c r="D35" s="75">
        <v>0</v>
      </c>
      <c r="E35" s="130">
        <f t="shared" si="1"/>
        <v>0</v>
      </c>
      <c r="F35" s="130">
        <f t="shared" si="5"/>
        <v>0</v>
      </c>
      <c r="G35" s="131">
        <f t="shared" si="2"/>
        <v>10</v>
      </c>
      <c r="H35" s="130">
        <f t="shared" si="3"/>
        <v>10</v>
      </c>
      <c r="I35" s="130">
        <f t="shared" si="6"/>
        <v>0</v>
      </c>
      <c r="J35" s="130">
        <f t="shared" si="7"/>
        <v>0</v>
      </c>
      <c r="K35" s="132">
        <f t="shared" si="8"/>
        <v>0.1</v>
      </c>
      <c r="L35" s="41"/>
      <c r="M35" s="37"/>
      <c r="N35" s="37"/>
      <c r="O35" s="37"/>
      <c r="P35" s="37"/>
      <c r="Q35" s="37"/>
      <c r="R35" s="37"/>
      <c r="S35" s="37"/>
      <c r="T35" s="37"/>
      <c r="U35" s="41"/>
      <c r="V35" s="37"/>
      <c r="W35" s="34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2.3000000000000007</v>
      </c>
      <c r="L36" s="35">
        <f>SUM(L5:L35)</f>
        <v>0</v>
      </c>
      <c r="M36" s="35">
        <f t="shared" ref="M36:S36" si="10">SUM(M5:M35)</f>
        <v>0</v>
      </c>
      <c r="N36" s="35">
        <f t="shared" si="10"/>
        <v>0</v>
      </c>
      <c r="O36" s="35">
        <f t="shared" si="10"/>
        <v>0</v>
      </c>
      <c r="P36" s="35">
        <f t="shared" si="10"/>
        <v>0</v>
      </c>
      <c r="Q36" s="35">
        <f t="shared" si="10"/>
        <v>0</v>
      </c>
      <c r="R36" s="35">
        <f t="shared" si="10"/>
        <v>0</v>
      </c>
      <c r="S36" s="35">
        <f t="shared" si="10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56"/>
    </row>
  </sheetData>
  <mergeCells count="2">
    <mergeCell ref="D1:W1"/>
    <mergeCell ref="B2:C2"/>
  </mergeCells>
  <phoneticPr fontId="12" type="noConversion"/>
  <conditionalFormatting sqref="B5:B35">
    <cfRule type="cellIs" dxfId="10" priority="1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53" orientation="portrait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6"/>
  <sheetViews>
    <sheetView view="pageBreakPreview" topLeftCell="B1" zoomScaleNormal="100" zoomScaleSheetLayoutView="100" workbookViewId="0">
      <selection activeCell="T19" sqref="T19"/>
    </sheetView>
  </sheetViews>
  <sheetFormatPr baseColWidth="10" defaultColWidth="7.7109375" defaultRowHeight="12.75"/>
  <cols>
    <col min="1" max="1" width="10.85546875" style="1" hidden="1" customWidth="1"/>
    <col min="2" max="2" width="13.7109375" style="10" customWidth="1"/>
    <col min="3" max="3" width="10.5703125" style="1" customWidth="1"/>
    <col min="4" max="4" width="10" style="1" customWidth="1"/>
    <col min="5" max="5" width="4.7109375" style="1" hidden="1" customWidth="1"/>
    <col min="6" max="6" width="0.140625" style="1" hidden="1" customWidth="1"/>
    <col min="7" max="7" width="5.28515625" style="1" hidden="1" customWidth="1"/>
    <col min="8" max="8" width="0.140625" style="1" customWidth="1"/>
    <col min="9" max="9" width="3.85546875" style="1" hidden="1" customWidth="1"/>
    <col min="10" max="10" width="0.140625" style="1" customWidth="1"/>
    <col min="11" max="12" width="6.42578125" style="1" customWidth="1"/>
    <col min="13" max="13" width="6.140625" style="1" customWidth="1"/>
    <col min="14" max="14" width="6.7109375" style="1" customWidth="1"/>
    <col min="15" max="22" width="7.7109375" style="1"/>
    <col min="23" max="23" width="31.8554687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5" t="str">
        <f>Stundsatz!C1</f>
        <v>E-Learning @ FH Lübeck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7"/>
    </row>
    <row r="2" spans="1:23" ht="12.75" customHeight="1">
      <c r="B2" s="198" t="s">
        <v>0</v>
      </c>
      <c r="C2" s="199"/>
      <c r="L2" s="128" t="str">
        <f>'Stunden-Aufwand insgesamt'!C2</f>
        <v>Bitte Name im Reiter "Stundensatz" eintragen</v>
      </c>
      <c r="M2" s="129"/>
      <c r="N2" s="129"/>
      <c r="O2" s="129"/>
      <c r="Q2" s="129"/>
      <c r="R2" s="129"/>
      <c r="S2" s="129"/>
      <c r="T2" s="129"/>
      <c r="U2" s="129"/>
      <c r="V2" s="129"/>
      <c r="W2" s="73"/>
    </row>
    <row r="3" spans="1:23" ht="15.75" customHeight="1">
      <c r="B3" s="4" t="s">
        <v>1</v>
      </c>
      <c r="C3" s="5"/>
      <c r="L3" s="68" t="str">
        <f>'Stunden-Aufwand insgesamt'!C4</f>
        <v>Fachhochschule Lübeck</v>
      </c>
      <c r="M3" s="69"/>
      <c r="N3" s="69"/>
      <c r="O3" s="69"/>
      <c r="Q3" s="69"/>
      <c r="R3" s="69"/>
      <c r="S3" s="69"/>
      <c r="T3" s="69"/>
      <c r="U3" s="69"/>
      <c r="V3" s="69"/>
      <c r="W3" s="69"/>
    </row>
    <row r="4" spans="1:23" s="8" customFormat="1" ht="24" customHeight="1">
      <c r="A4" s="43"/>
      <c r="B4" s="10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93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6</v>
      </c>
      <c r="B5" s="103" t="str">
        <f>IF(A5=2,"Montag",IF(A5=3,"Dienstag",IF(A5=4,"Mittwoch",IF(A5=5,"Donnerstag",IF(A5=6,"Freitag","Frei")))))</f>
        <v>Freitag</v>
      </c>
      <c r="C5" s="40">
        <v>41579</v>
      </c>
      <c r="D5" s="75">
        <v>0</v>
      </c>
      <c r="E5" s="130">
        <f t="shared" ref="E5:E34" si="0">HOUR(D5)</f>
        <v>0</v>
      </c>
      <c r="F5" s="130">
        <f>MINUTE(D5)</f>
        <v>0</v>
      </c>
      <c r="G5" s="131">
        <f t="shared" ref="G5:G34" si="1">(F5/0.6)+10</f>
        <v>10</v>
      </c>
      <c r="H5" s="130">
        <f t="shared" ref="H5:H34" si="2">IF(G5&lt;100,ROUND(G5,1),IF(G5&gt;=100,(ROUND((G5-100),1))))</f>
        <v>10</v>
      </c>
      <c r="I5" s="130">
        <f>IF(G5&gt;99,1,0)</f>
        <v>0</v>
      </c>
      <c r="J5" s="130">
        <f>E5+I5</f>
        <v>0</v>
      </c>
      <c r="K5" s="132">
        <f>IF(B5="Frei",0,ROUND(J5+(H5/100),1))</f>
        <v>0.1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</row>
    <row r="6" spans="1:23" ht="22.5" customHeight="1">
      <c r="A6" s="1">
        <f t="shared" ref="A6:A35" si="3">WEEKDAY(C6)</f>
        <v>7</v>
      </c>
      <c r="B6" s="103" t="str">
        <f t="shared" ref="B6:B33" si="4">IF(A6=2,"Montag",IF(A6=3,"Dienstag",IF(A6=4,"Mittwoch",IF(A6=5,"Donnerstag",IF(A6=6,"Freitag","Frei")))))</f>
        <v>Frei</v>
      </c>
      <c r="C6" s="40">
        <v>41580</v>
      </c>
      <c r="D6" s="75">
        <v>0</v>
      </c>
      <c r="E6" s="130">
        <f t="shared" si="0"/>
        <v>0</v>
      </c>
      <c r="F6" s="130">
        <f>MINUTE(D6)</f>
        <v>0</v>
      </c>
      <c r="G6" s="131">
        <f t="shared" si="1"/>
        <v>10</v>
      </c>
      <c r="H6" s="130">
        <f t="shared" si="2"/>
        <v>10</v>
      </c>
      <c r="I6" s="130">
        <f>IF(G6&gt;99,1,0)</f>
        <v>0</v>
      </c>
      <c r="J6" s="130">
        <f>E6+I6</f>
        <v>0</v>
      </c>
      <c r="K6" s="132">
        <f>IF(B6="Frei",0,ROUND(J6+(H6/100),1))</f>
        <v>0</v>
      </c>
      <c r="L6" s="41"/>
      <c r="M6" s="41"/>
      <c r="N6" s="37"/>
      <c r="O6" s="37"/>
      <c r="P6" s="37"/>
      <c r="Q6" s="37"/>
      <c r="R6" s="37"/>
      <c r="S6" s="37"/>
      <c r="T6" s="37"/>
      <c r="U6" s="37"/>
      <c r="V6" s="37"/>
      <c r="W6" s="34"/>
    </row>
    <row r="7" spans="1:23" ht="22.5" customHeight="1">
      <c r="A7" s="1">
        <f t="shared" si="3"/>
        <v>1</v>
      </c>
      <c r="B7" s="103" t="str">
        <f t="shared" si="4"/>
        <v>Frei</v>
      </c>
      <c r="C7" s="40">
        <v>41581</v>
      </c>
      <c r="D7" s="75">
        <v>0</v>
      </c>
      <c r="E7" s="130">
        <f t="shared" si="0"/>
        <v>0</v>
      </c>
      <c r="F7" s="130">
        <f>MINUTE(D7)</f>
        <v>0</v>
      </c>
      <c r="G7" s="131">
        <f t="shared" si="1"/>
        <v>10</v>
      </c>
      <c r="H7" s="130">
        <f t="shared" si="2"/>
        <v>10</v>
      </c>
      <c r="I7" s="130">
        <f>IF(G7&gt;99,1,0)</f>
        <v>0</v>
      </c>
      <c r="J7" s="130">
        <f>E7+I7</f>
        <v>0</v>
      </c>
      <c r="K7" s="132">
        <f>IF(B7="Frei",0,ROUND(J7+(H7/100),1))</f>
        <v>0</v>
      </c>
      <c r="L7" s="41"/>
      <c r="M7" s="41"/>
      <c r="N7" s="37"/>
      <c r="O7" s="37"/>
      <c r="P7" s="37"/>
      <c r="Q7" s="37"/>
      <c r="R7" s="37"/>
      <c r="S7" s="37"/>
      <c r="T7" s="37"/>
      <c r="U7" s="37"/>
      <c r="V7" s="37"/>
      <c r="W7" s="34"/>
    </row>
    <row r="8" spans="1:23" ht="22.5" customHeight="1">
      <c r="A8" s="1">
        <f t="shared" si="3"/>
        <v>2</v>
      </c>
      <c r="B8" s="103" t="str">
        <f t="shared" si="4"/>
        <v>Montag</v>
      </c>
      <c r="C8" s="40">
        <v>41582</v>
      </c>
      <c r="D8" s="75">
        <v>0</v>
      </c>
      <c r="E8" s="130">
        <f t="shared" si="0"/>
        <v>0</v>
      </c>
      <c r="F8" s="130">
        <f>MINUTE(D8)</f>
        <v>0</v>
      </c>
      <c r="G8" s="131">
        <f t="shared" si="1"/>
        <v>10</v>
      </c>
      <c r="H8" s="130">
        <f t="shared" si="2"/>
        <v>10</v>
      </c>
      <c r="I8" s="130">
        <f>IF(G8&gt;99,1,0)</f>
        <v>0</v>
      </c>
      <c r="J8" s="130">
        <f>E8+I8</f>
        <v>0</v>
      </c>
      <c r="K8" s="132">
        <f>IF(B8="Frei",0,ROUND(J8+(H8/100),1))</f>
        <v>0.1</v>
      </c>
      <c r="L8" s="41"/>
      <c r="M8" s="41"/>
      <c r="N8" s="37"/>
      <c r="O8" s="37"/>
      <c r="P8" s="37"/>
      <c r="Q8" s="37"/>
      <c r="R8" s="37"/>
      <c r="S8" s="37"/>
      <c r="T8" s="37"/>
      <c r="U8" s="37"/>
      <c r="V8" s="37"/>
      <c r="W8" s="34"/>
    </row>
    <row r="9" spans="1:23" ht="22.5" customHeight="1">
      <c r="A9" s="1">
        <f t="shared" si="3"/>
        <v>3</v>
      </c>
      <c r="B9" s="103" t="str">
        <f t="shared" si="4"/>
        <v>Dienstag</v>
      </c>
      <c r="C9" s="40">
        <v>41583</v>
      </c>
      <c r="D9" s="75">
        <v>0</v>
      </c>
      <c r="E9" s="130">
        <f t="shared" si="0"/>
        <v>0</v>
      </c>
      <c r="F9" s="130">
        <f>MINUTE(D9)</f>
        <v>0</v>
      </c>
      <c r="G9" s="131">
        <f t="shared" si="1"/>
        <v>10</v>
      </c>
      <c r="H9" s="130">
        <f t="shared" si="2"/>
        <v>10</v>
      </c>
      <c r="I9" s="130">
        <f>IF(G9&gt;99,1,0)</f>
        <v>0</v>
      </c>
      <c r="J9" s="130">
        <f>E9+I9</f>
        <v>0</v>
      </c>
      <c r="K9" s="132">
        <f>IF(B9="Frei",0,ROUND(J9+(H9/100),1))</f>
        <v>0.1</v>
      </c>
      <c r="L9" s="41"/>
      <c r="M9" s="37"/>
      <c r="N9" s="37"/>
      <c r="O9" s="37"/>
      <c r="P9" s="37"/>
      <c r="Q9" s="37"/>
      <c r="R9" s="37"/>
      <c r="S9" s="37"/>
      <c r="T9" s="37"/>
      <c r="U9" s="37"/>
      <c r="V9" s="37"/>
      <c r="W9" s="34"/>
    </row>
    <row r="10" spans="1:23" ht="22.5" customHeight="1">
      <c r="A10" s="1">
        <f t="shared" si="3"/>
        <v>4</v>
      </c>
      <c r="B10" s="103" t="str">
        <f t="shared" si="4"/>
        <v>Mittwoch</v>
      </c>
      <c r="C10" s="40">
        <v>41584</v>
      </c>
      <c r="D10" s="75">
        <v>0</v>
      </c>
      <c r="E10" s="130">
        <f t="shared" si="0"/>
        <v>0</v>
      </c>
      <c r="F10" s="130">
        <f t="shared" ref="F10:F20" si="5">MINUTE(D10)</f>
        <v>0</v>
      </c>
      <c r="G10" s="131">
        <f t="shared" si="1"/>
        <v>10</v>
      </c>
      <c r="H10" s="130">
        <f t="shared" si="2"/>
        <v>10</v>
      </c>
      <c r="I10" s="130">
        <f t="shared" ref="I10:I20" si="6">IF(G10&gt;99,1,0)</f>
        <v>0</v>
      </c>
      <c r="J10" s="130">
        <f t="shared" ref="J10:J20" si="7">E10+I10</f>
        <v>0</v>
      </c>
      <c r="K10" s="132">
        <f t="shared" ref="K10:K20" si="8">IF(B10="Frei",0,ROUND(J10+(H10/100),1))</f>
        <v>0.1</v>
      </c>
      <c r="L10" s="41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4"/>
    </row>
    <row r="11" spans="1:23" ht="22.5" customHeight="1">
      <c r="A11" s="1">
        <f t="shared" si="3"/>
        <v>5</v>
      </c>
      <c r="B11" s="103" t="str">
        <f t="shared" si="4"/>
        <v>Donnerstag</v>
      </c>
      <c r="C11" s="40">
        <v>41585</v>
      </c>
      <c r="D11" s="75">
        <v>0</v>
      </c>
      <c r="E11" s="130">
        <f t="shared" si="0"/>
        <v>0</v>
      </c>
      <c r="F11" s="130">
        <f t="shared" si="5"/>
        <v>0</v>
      </c>
      <c r="G11" s="131">
        <f t="shared" si="1"/>
        <v>10</v>
      </c>
      <c r="H11" s="130">
        <f t="shared" si="2"/>
        <v>10</v>
      </c>
      <c r="I11" s="130">
        <f t="shared" si="6"/>
        <v>0</v>
      </c>
      <c r="J11" s="130">
        <f t="shared" si="7"/>
        <v>0</v>
      </c>
      <c r="K11" s="132">
        <f t="shared" si="8"/>
        <v>0.1</v>
      </c>
      <c r="L11" s="41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4"/>
    </row>
    <row r="12" spans="1:23" ht="22.5" customHeight="1">
      <c r="A12" s="1">
        <f t="shared" si="3"/>
        <v>6</v>
      </c>
      <c r="B12" s="103" t="str">
        <f t="shared" si="4"/>
        <v>Freitag</v>
      </c>
      <c r="C12" s="40">
        <v>41586</v>
      </c>
      <c r="D12" s="75">
        <v>0</v>
      </c>
      <c r="E12" s="130">
        <f t="shared" si="0"/>
        <v>0</v>
      </c>
      <c r="F12" s="130">
        <f t="shared" si="5"/>
        <v>0</v>
      </c>
      <c r="G12" s="131">
        <f t="shared" si="1"/>
        <v>10</v>
      </c>
      <c r="H12" s="130">
        <f t="shared" si="2"/>
        <v>10</v>
      </c>
      <c r="I12" s="130">
        <f t="shared" si="6"/>
        <v>0</v>
      </c>
      <c r="J12" s="130">
        <f t="shared" si="7"/>
        <v>0</v>
      </c>
      <c r="K12" s="132">
        <f t="shared" si="8"/>
        <v>0.1</v>
      </c>
      <c r="L12" s="41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4"/>
    </row>
    <row r="13" spans="1:23" ht="22.5" customHeight="1">
      <c r="A13" s="1">
        <f t="shared" si="3"/>
        <v>7</v>
      </c>
      <c r="B13" s="103" t="str">
        <f t="shared" si="4"/>
        <v>Frei</v>
      </c>
      <c r="C13" s="40">
        <v>41587</v>
      </c>
      <c r="D13" s="75">
        <v>0</v>
      </c>
      <c r="E13" s="130">
        <f t="shared" si="0"/>
        <v>0</v>
      </c>
      <c r="F13" s="130">
        <f t="shared" si="5"/>
        <v>0</v>
      </c>
      <c r="G13" s="131">
        <f t="shared" si="1"/>
        <v>10</v>
      </c>
      <c r="H13" s="130">
        <f t="shared" si="2"/>
        <v>10</v>
      </c>
      <c r="I13" s="130">
        <f t="shared" si="6"/>
        <v>0</v>
      </c>
      <c r="J13" s="130">
        <f t="shared" si="7"/>
        <v>0</v>
      </c>
      <c r="K13" s="132">
        <f t="shared" si="8"/>
        <v>0</v>
      </c>
      <c r="L13" s="41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4"/>
    </row>
    <row r="14" spans="1:23" ht="22.5" customHeight="1">
      <c r="A14" s="1">
        <f t="shared" si="3"/>
        <v>1</v>
      </c>
      <c r="B14" s="103" t="str">
        <f t="shared" si="4"/>
        <v>Frei</v>
      </c>
      <c r="C14" s="40">
        <v>41588</v>
      </c>
      <c r="D14" s="75">
        <v>0</v>
      </c>
      <c r="E14" s="130">
        <f t="shared" si="0"/>
        <v>0</v>
      </c>
      <c r="F14" s="130">
        <f t="shared" si="5"/>
        <v>0</v>
      </c>
      <c r="G14" s="131">
        <f t="shared" si="1"/>
        <v>10</v>
      </c>
      <c r="H14" s="130">
        <f t="shared" si="2"/>
        <v>10</v>
      </c>
      <c r="I14" s="130">
        <f t="shared" si="6"/>
        <v>0</v>
      </c>
      <c r="J14" s="130">
        <f t="shared" si="7"/>
        <v>0</v>
      </c>
      <c r="K14" s="132">
        <f t="shared" si="8"/>
        <v>0</v>
      </c>
      <c r="L14" s="41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4"/>
    </row>
    <row r="15" spans="1:23" ht="22.5" customHeight="1">
      <c r="A15" s="1">
        <f t="shared" si="3"/>
        <v>2</v>
      </c>
      <c r="B15" s="103" t="str">
        <f t="shared" si="4"/>
        <v>Montag</v>
      </c>
      <c r="C15" s="40">
        <v>41589</v>
      </c>
      <c r="D15" s="75">
        <v>0</v>
      </c>
      <c r="E15" s="130">
        <f t="shared" si="0"/>
        <v>0</v>
      </c>
      <c r="F15" s="130">
        <f t="shared" si="5"/>
        <v>0</v>
      </c>
      <c r="G15" s="131">
        <f t="shared" si="1"/>
        <v>10</v>
      </c>
      <c r="H15" s="130">
        <f t="shared" si="2"/>
        <v>10</v>
      </c>
      <c r="I15" s="130">
        <f t="shared" si="6"/>
        <v>0</v>
      </c>
      <c r="J15" s="130">
        <f t="shared" si="7"/>
        <v>0</v>
      </c>
      <c r="K15" s="132">
        <f t="shared" si="8"/>
        <v>0.1</v>
      </c>
      <c r="L15" s="41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4"/>
    </row>
    <row r="16" spans="1:23" ht="22.5" customHeight="1">
      <c r="A16" s="1">
        <f t="shared" si="3"/>
        <v>3</v>
      </c>
      <c r="B16" s="103" t="str">
        <f t="shared" si="4"/>
        <v>Dienstag</v>
      </c>
      <c r="C16" s="40">
        <v>41590</v>
      </c>
      <c r="D16" s="75">
        <v>0</v>
      </c>
      <c r="E16" s="130">
        <f t="shared" si="0"/>
        <v>0</v>
      </c>
      <c r="F16" s="130">
        <f t="shared" si="5"/>
        <v>0</v>
      </c>
      <c r="G16" s="131">
        <f t="shared" si="1"/>
        <v>10</v>
      </c>
      <c r="H16" s="130">
        <f t="shared" si="2"/>
        <v>10</v>
      </c>
      <c r="I16" s="130">
        <f t="shared" si="6"/>
        <v>0</v>
      </c>
      <c r="J16" s="130">
        <f t="shared" si="7"/>
        <v>0</v>
      </c>
      <c r="K16" s="132">
        <f t="shared" si="8"/>
        <v>0.1</v>
      </c>
      <c r="L16" s="41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4"/>
    </row>
    <row r="17" spans="1:23" ht="22.5" customHeight="1">
      <c r="A17" s="1">
        <f t="shared" si="3"/>
        <v>4</v>
      </c>
      <c r="B17" s="103" t="str">
        <f t="shared" si="4"/>
        <v>Mittwoch</v>
      </c>
      <c r="C17" s="40">
        <v>41591</v>
      </c>
      <c r="D17" s="75">
        <v>0</v>
      </c>
      <c r="E17" s="130">
        <f t="shared" si="0"/>
        <v>0</v>
      </c>
      <c r="F17" s="130">
        <f t="shared" si="5"/>
        <v>0</v>
      </c>
      <c r="G17" s="131">
        <f t="shared" si="1"/>
        <v>10</v>
      </c>
      <c r="H17" s="130">
        <f t="shared" si="2"/>
        <v>10</v>
      </c>
      <c r="I17" s="130">
        <f t="shared" si="6"/>
        <v>0</v>
      </c>
      <c r="J17" s="130">
        <f t="shared" si="7"/>
        <v>0</v>
      </c>
      <c r="K17" s="132">
        <f t="shared" si="8"/>
        <v>0.1</v>
      </c>
      <c r="L17" s="41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4"/>
    </row>
    <row r="18" spans="1:23" ht="22.5" customHeight="1">
      <c r="A18" s="1">
        <f t="shared" si="3"/>
        <v>5</v>
      </c>
      <c r="B18" s="103" t="str">
        <f t="shared" si="4"/>
        <v>Donnerstag</v>
      </c>
      <c r="C18" s="40">
        <v>41592</v>
      </c>
      <c r="D18" s="75">
        <v>0</v>
      </c>
      <c r="E18" s="130">
        <f t="shared" si="0"/>
        <v>0</v>
      </c>
      <c r="F18" s="130">
        <f t="shared" si="5"/>
        <v>0</v>
      </c>
      <c r="G18" s="131">
        <f t="shared" si="1"/>
        <v>10</v>
      </c>
      <c r="H18" s="130">
        <f t="shared" si="2"/>
        <v>10</v>
      </c>
      <c r="I18" s="130">
        <f t="shared" si="6"/>
        <v>0</v>
      </c>
      <c r="J18" s="130">
        <f t="shared" si="7"/>
        <v>0</v>
      </c>
      <c r="K18" s="132">
        <f t="shared" si="8"/>
        <v>0.1</v>
      </c>
      <c r="L18" s="41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4"/>
    </row>
    <row r="19" spans="1:23" ht="22.5" customHeight="1">
      <c r="A19" s="1">
        <f t="shared" si="3"/>
        <v>6</v>
      </c>
      <c r="B19" s="103" t="str">
        <f t="shared" si="4"/>
        <v>Freitag</v>
      </c>
      <c r="C19" s="40">
        <v>41593</v>
      </c>
      <c r="D19" s="75">
        <v>0</v>
      </c>
      <c r="E19" s="130">
        <f t="shared" si="0"/>
        <v>0</v>
      </c>
      <c r="F19" s="130">
        <f t="shared" si="5"/>
        <v>0</v>
      </c>
      <c r="G19" s="131">
        <f t="shared" si="1"/>
        <v>10</v>
      </c>
      <c r="H19" s="130">
        <f t="shared" si="2"/>
        <v>10</v>
      </c>
      <c r="I19" s="130">
        <f t="shared" si="6"/>
        <v>0</v>
      </c>
      <c r="J19" s="130">
        <f t="shared" si="7"/>
        <v>0</v>
      </c>
      <c r="K19" s="132">
        <f t="shared" si="8"/>
        <v>0.1</v>
      </c>
      <c r="L19" s="41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4"/>
    </row>
    <row r="20" spans="1:23" ht="22.5" customHeight="1">
      <c r="A20" s="1">
        <f t="shared" si="3"/>
        <v>7</v>
      </c>
      <c r="B20" s="103" t="str">
        <f t="shared" si="4"/>
        <v>Frei</v>
      </c>
      <c r="C20" s="40">
        <v>41594</v>
      </c>
      <c r="D20" s="75">
        <v>0</v>
      </c>
      <c r="E20" s="130">
        <f t="shared" si="0"/>
        <v>0</v>
      </c>
      <c r="F20" s="130">
        <f t="shared" si="5"/>
        <v>0</v>
      </c>
      <c r="G20" s="131">
        <f t="shared" si="1"/>
        <v>10</v>
      </c>
      <c r="H20" s="130">
        <f t="shared" si="2"/>
        <v>10</v>
      </c>
      <c r="I20" s="130">
        <f t="shared" si="6"/>
        <v>0</v>
      </c>
      <c r="J20" s="130">
        <f t="shared" si="7"/>
        <v>0</v>
      </c>
      <c r="K20" s="132">
        <f t="shared" si="8"/>
        <v>0</v>
      </c>
      <c r="L20" s="4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4"/>
    </row>
    <row r="21" spans="1:23" ht="22.5" customHeight="1">
      <c r="A21" s="1">
        <f t="shared" si="3"/>
        <v>1</v>
      </c>
      <c r="B21" s="103" t="str">
        <f t="shared" si="4"/>
        <v>Frei</v>
      </c>
      <c r="C21" s="40">
        <v>41595</v>
      </c>
      <c r="D21" s="75">
        <v>0</v>
      </c>
      <c r="E21" s="130">
        <f t="shared" si="0"/>
        <v>0</v>
      </c>
      <c r="F21" s="130">
        <f t="shared" ref="F21:F34" si="9">MINUTE(D21)</f>
        <v>0</v>
      </c>
      <c r="G21" s="131">
        <f t="shared" si="1"/>
        <v>10</v>
      </c>
      <c r="H21" s="130">
        <f t="shared" si="2"/>
        <v>10</v>
      </c>
      <c r="I21" s="130">
        <f t="shared" ref="I21:I34" si="10">IF(G21&gt;99,1,0)</f>
        <v>0</v>
      </c>
      <c r="J21" s="130">
        <f t="shared" ref="J21:J34" si="11">E21+I21</f>
        <v>0</v>
      </c>
      <c r="K21" s="132">
        <f t="shared" ref="K21:K34" si="12">IF(B21="Frei",0,ROUND(J21+(H21/100),1))</f>
        <v>0</v>
      </c>
      <c r="L21" s="41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4"/>
    </row>
    <row r="22" spans="1:23" ht="22.5" customHeight="1">
      <c r="A22" s="1">
        <f t="shared" si="3"/>
        <v>2</v>
      </c>
      <c r="B22" s="103" t="str">
        <f t="shared" si="4"/>
        <v>Montag</v>
      </c>
      <c r="C22" s="40">
        <v>41596</v>
      </c>
      <c r="D22" s="75">
        <v>0</v>
      </c>
      <c r="E22" s="130">
        <f t="shared" si="0"/>
        <v>0</v>
      </c>
      <c r="F22" s="130">
        <f t="shared" si="9"/>
        <v>0</v>
      </c>
      <c r="G22" s="131">
        <f t="shared" si="1"/>
        <v>10</v>
      </c>
      <c r="H22" s="130">
        <f t="shared" si="2"/>
        <v>10</v>
      </c>
      <c r="I22" s="130">
        <f t="shared" si="10"/>
        <v>0</v>
      </c>
      <c r="J22" s="130">
        <f t="shared" si="11"/>
        <v>0</v>
      </c>
      <c r="K22" s="132">
        <f t="shared" si="12"/>
        <v>0.1</v>
      </c>
      <c r="L22" s="4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4"/>
    </row>
    <row r="23" spans="1:23" ht="22.5" customHeight="1">
      <c r="A23" s="1">
        <f t="shared" si="3"/>
        <v>3</v>
      </c>
      <c r="B23" s="103" t="str">
        <f t="shared" si="4"/>
        <v>Dienstag</v>
      </c>
      <c r="C23" s="40">
        <v>41597</v>
      </c>
      <c r="D23" s="75">
        <v>0</v>
      </c>
      <c r="E23" s="130">
        <f t="shared" si="0"/>
        <v>0</v>
      </c>
      <c r="F23" s="130">
        <f t="shared" si="9"/>
        <v>0</v>
      </c>
      <c r="G23" s="131">
        <f t="shared" si="1"/>
        <v>10</v>
      </c>
      <c r="H23" s="130">
        <f t="shared" si="2"/>
        <v>10</v>
      </c>
      <c r="I23" s="130">
        <f t="shared" si="10"/>
        <v>0</v>
      </c>
      <c r="J23" s="130">
        <f t="shared" si="11"/>
        <v>0</v>
      </c>
      <c r="K23" s="132">
        <f t="shared" si="12"/>
        <v>0.1</v>
      </c>
      <c r="L23" s="4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4"/>
    </row>
    <row r="24" spans="1:23" ht="22.5" customHeight="1">
      <c r="A24" s="1">
        <f t="shared" si="3"/>
        <v>4</v>
      </c>
      <c r="B24" s="103" t="str">
        <f t="shared" si="4"/>
        <v>Mittwoch</v>
      </c>
      <c r="C24" s="40">
        <v>41598</v>
      </c>
      <c r="D24" s="75">
        <v>0</v>
      </c>
      <c r="E24" s="130">
        <f t="shared" si="0"/>
        <v>0</v>
      </c>
      <c r="F24" s="130">
        <f t="shared" si="9"/>
        <v>0</v>
      </c>
      <c r="G24" s="131">
        <f t="shared" si="1"/>
        <v>10</v>
      </c>
      <c r="H24" s="130">
        <f t="shared" si="2"/>
        <v>10</v>
      </c>
      <c r="I24" s="130">
        <f t="shared" si="10"/>
        <v>0</v>
      </c>
      <c r="J24" s="130">
        <f t="shared" si="11"/>
        <v>0</v>
      </c>
      <c r="K24" s="132">
        <f t="shared" si="12"/>
        <v>0.1</v>
      </c>
      <c r="L24" s="4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4"/>
    </row>
    <row r="25" spans="1:23" ht="22.5" customHeight="1">
      <c r="A25" s="1">
        <f t="shared" si="3"/>
        <v>5</v>
      </c>
      <c r="B25" s="103" t="str">
        <f t="shared" si="4"/>
        <v>Donnerstag</v>
      </c>
      <c r="C25" s="40">
        <v>41599</v>
      </c>
      <c r="D25" s="75">
        <v>0</v>
      </c>
      <c r="E25" s="130">
        <f t="shared" si="0"/>
        <v>0</v>
      </c>
      <c r="F25" s="130">
        <f t="shared" si="9"/>
        <v>0</v>
      </c>
      <c r="G25" s="131">
        <f t="shared" si="1"/>
        <v>10</v>
      </c>
      <c r="H25" s="130">
        <f t="shared" si="2"/>
        <v>10</v>
      </c>
      <c r="I25" s="130">
        <f t="shared" si="10"/>
        <v>0</v>
      </c>
      <c r="J25" s="130">
        <f t="shared" si="11"/>
        <v>0</v>
      </c>
      <c r="K25" s="132">
        <f t="shared" si="12"/>
        <v>0.1</v>
      </c>
      <c r="L25" s="4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4"/>
    </row>
    <row r="26" spans="1:23" ht="22.5" customHeight="1">
      <c r="A26" s="1">
        <f t="shared" si="3"/>
        <v>6</v>
      </c>
      <c r="B26" s="103" t="str">
        <f t="shared" si="4"/>
        <v>Freitag</v>
      </c>
      <c r="C26" s="40">
        <v>41600</v>
      </c>
      <c r="D26" s="75">
        <v>0</v>
      </c>
      <c r="E26" s="130">
        <f t="shared" si="0"/>
        <v>0</v>
      </c>
      <c r="F26" s="130">
        <f t="shared" si="9"/>
        <v>0</v>
      </c>
      <c r="G26" s="131">
        <f t="shared" si="1"/>
        <v>10</v>
      </c>
      <c r="H26" s="130">
        <f t="shared" si="2"/>
        <v>10</v>
      </c>
      <c r="I26" s="130">
        <f t="shared" si="10"/>
        <v>0</v>
      </c>
      <c r="J26" s="130">
        <f t="shared" si="11"/>
        <v>0</v>
      </c>
      <c r="K26" s="132">
        <f t="shared" si="12"/>
        <v>0.1</v>
      </c>
      <c r="L26" s="41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4"/>
    </row>
    <row r="27" spans="1:23" ht="22.5" customHeight="1">
      <c r="A27" s="1">
        <f t="shared" si="3"/>
        <v>7</v>
      </c>
      <c r="B27" s="103" t="str">
        <f t="shared" si="4"/>
        <v>Frei</v>
      </c>
      <c r="C27" s="40">
        <v>41601</v>
      </c>
      <c r="D27" s="75">
        <v>0</v>
      </c>
      <c r="E27" s="130">
        <f t="shared" si="0"/>
        <v>0</v>
      </c>
      <c r="F27" s="130">
        <f t="shared" si="9"/>
        <v>0</v>
      </c>
      <c r="G27" s="131">
        <f t="shared" si="1"/>
        <v>10</v>
      </c>
      <c r="H27" s="130">
        <f t="shared" si="2"/>
        <v>10</v>
      </c>
      <c r="I27" s="130">
        <f t="shared" si="10"/>
        <v>0</v>
      </c>
      <c r="J27" s="130">
        <f t="shared" si="11"/>
        <v>0</v>
      </c>
      <c r="K27" s="132">
        <f t="shared" si="12"/>
        <v>0</v>
      </c>
      <c r="L27" s="4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4"/>
    </row>
    <row r="28" spans="1:23" ht="22.5" customHeight="1">
      <c r="A28" s="1">
        <f t="shared" si="3"/>
        <v>1</v>
      </c>
      <c r="B28" s="103" t="str">
        <f t="shared" si="4"/>
        <v>Frei</v>
      </c>
      <c r="C28" s="40">
        <v>41602</v>
      </c>
      <c r="D28" s="75">
        <v>0</v>
      </c>
      <c r="E28" s="130">
        <f t="shared" si="0"/>
        <v>0</v>
      </c>
      <c r="F28" s="130">
        <f t="shared" si="9"/>
        <v>0</v>
      </c>
      <c r="G28" s="131">
        <f t="shared" si="1"/>
        <v>10</v>
      </c>
      <c r="H28" s="130">
        <f t="shared" si="2"/>
        <v>10</v>
      </c>
      <c r="I28" s="130">
        <f t="shared" si="10"/>
        <v>0</v>
      </c>
      <c r="J28" s="130">
        <f t="shared" si="11"/>
        <v>0</v>
      </c>
      <c r="K28" s="132">
        <f t="shared" si="12"/>
        <v>0</v>
      </c>
      <c r="L28" s="41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4"/>
    </row>
    <row r="29" spans="1:23" ht="22.5" customHeight="1">
      <c r="A29" s="1">
        <f t="shared" si="3"/>
        <v>2</v>
      </c>
      <c r="B29" s="103" t="str">
        <f t="shared" si="4"/>
        <v>Montag</v>
      </c>
      <c r="C29" s="40">
        <v>41603</v>
      </c>
      <c r="D29" s="75">
        <v>0</v>
      </c>
      <c r="E29" s="130">
        <f t="shared" si="0"/>
        <v>0</v>
      </c>
      <c r="F29" s="130">
        <f t="shared" si="9"/>
        <v>0</v>
      </c>
      <c r="G29" s="131">
        <f t="shared" si="1"/>
        <v>10</v>
      </c>
      <c r="H29" s="130">
        <f t="shared" si="2"/>
        <v>10</v>
      </c>
      <c r="I29" s="130">
        <f t="shared" si="10"/>
        <v>0</v>
      </c>
      <c r="J29" s="130">
        <f t="shared" si="11"/>
        <v>0</v>
      </c>
      <c r="K29" s="132">
        <f t="shared" si="12"/>
        <v>0.1</v>
      </c>
      <c r="L29" s="41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4"/>
    </row>
    <row r="30" spans="1:23" ht="22.5" customHeight="1">
      <c r="A30" s="1">
        <f t="shared" si="3"/>
        <v>3</v>
      </c>
      <c r="B30" s="103" t="str">
        <f t="shared" si="4"/>
        <v>Dienstag</v>
      </c>
      <c r="C30" s="40">
        <v>41604</v>
      </c>
      <c r="D30" s="75">
        <v>0</v>
      </c>
      <c r="E30" s="130">
        <f t="shared" si="0"/>
        <v>0</v>
      </c>
      <c r="F30" s="130">
        <f t="shared" si="9"/>
        <v>0</v>
      </c>
      <c r="G30" s="131">
        <f t="shared" si="1"/>
        <v>10</v>
      </c>
      <c r="H30" s="130">
        <f t="shared" si="2"/>
        <v>10</v>
      </c>
      <c r="I30" s="130">
        <f t="shared" si="10"/>
        <v>0</v>
      </c>
      <c r="J30" s="130">
        <f t="shared" si="11"/>
        <v>0</v>
      </c>
      <c r="K30" s="132">
        <f t="shared" si="12"/>
        <v>0.1</v>
      </c>
      <c r="L30" s="41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4"/>
    </row>
    <row r="31" spans="1:23" ht="22.5" customHeight="1">
      <c r="A31" s="1">
        <f t="shared" si="3"/>
        <v>4</v>
      </c>
      <c r="B31" s="103" t="str">
        <f t="shared" si="4"/>
        <v>Mittwoch</v>
      </c>
      <c r="C31" s="40">
        <v>41605</v>
      </c>
      <c r="D31" s="75">
        <v>0</v>
      </c>
      <c r="E31" s="130">
        <f t="shared" si="0"/>
        <v>0</v>
      </c>
      <c r="F31" s="130">
        <f t="shared" si="9"/>
        <v>0</v>
      </c>
      <c r="G31" s="131">
        <f t="shared" si="1"/>
        <v>10</v>
      </c>
      <c r="H31" s="130">
        <f t="shared" si="2"/>
        <v>10</v>
      </c>
      <c r="I31" s="130">
        <f t="shared" si="10"/>
        <v>0</v>
      </c>
      <c r="J31" s="130">
        <f t="shared" si="11"/>
        <v>0</v>
      </c>
      <c r="K31" s="132">
        <f t="shared" si="12"/>
        <v>0.1</v>
      </c>
      <c r="L31" s="41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4"/>
    </row>
    <row r="32" spans="1:23" ht="22.5" customHeight="1">
      <c r="A32" s="1">
        <f t="shared" si="3"/>
        <v>5</v>
      </c>
      <c r="B32" s="103" t="str">
        <f t="shared" si="4"/>
        <v>Donnerstag</v>
      </c>
      <c r="C32" s="40">
        <v>41606</v>
      </c>
      <c r="D32" s="75">
        <v>0</v>
      </c>
      <c r="E32" s="130">
        <f t="shared" si="0"/>
        <v>0</v>
      </c>
      <c r="F32" s="130">
        <f t="shared" si="9"/>
        <v>0</v>
      </c>
      <c r="G32" s="131">
        <f t="shared" si="1"/>
        <v>10</v>
      </c>
      <c r="H32" s="130">
        <f t="shared" si="2"/>
        <v>10</v>
      </c>
      <c r="I32" s="130">
        <f t="shared" si="10"/>
        <v>0</v>
      </c>
      <c r="J32" s="130">
        <f t="shared" si="11"/>
        <v>0</v>
      </c>
      <c r="K32" s="132">
        <f t="shared" si="12"/>
        <v>0.1</v>
      </c>
      <c r="L32" s="41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4"/>
    </row>
    <row r="33" spans="1:23" ht="22.5" customHeight="1">
      <c r="A33" s="1">
        <f t="shared" si="3"/>
        <v>6</v>
      </c>
      <c r="B33" s="103" t="str">
        <f t="shared" si="4"/>
        <v>Freitag</v>
      </c>
      <c r="C33" s="40">
        <v>41607</v>
      </c>
      <c r="D33" s="75">
        <v>0</v>
      </c>
      <c r="E33" s="130">
        <f t="shared" si="0"/>
        <v>0</v>
      </c>
      <c r="F33" s="130">
        <f t="shared" si="9"/>
        <v>0</v>
      </c>
      <c r="G33" s="131">
        <f t="shared" si="1"/>
        <v>10</v>
      </c>
      <c r="H33" s="130">
        <f t="shared" si="2"/>
        <v>10</v>
      </c>
      <c r="I33" s="130">
        <f t="shared" si="10"/>
        <v>0</v>
      </c>
      <c r="J33" s="130">
        <f t="shared" si="11"/>
        <v>0</v>
      </c>
      <c r="K33" s="132">
        <f t="shared" si="12"/>
        <v>0.1</v>
      </c>
      <c r="L33" s="41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4"/>
    </row>
    <row r="34" spans="1:23" ht="22.5" customHeight="1">
      <c r="A34" s="1">
        <f t="shared" si="3"/>
        <v>7</v>
      </c>
      <c r="B34" s="103" t="s">
        <v>42</v>
      </c>
      <c r="C34" s="40">
        <v>41608</v>
      </c>
      <c r="D34" s="75">
        <v>0</v>
      </c>
      <c r="E34" s="130">
        <f t="shared" si="0"/>
        <v>0</v>
      </c>
      <c r="F34" s="130">
        <f t="shared" si="9"/>
        <v>0</v>
      </c>
      <c r="G34" s="131">
        <f t="shared" si="1"/>
        <v>10</v>
      </c>
      <c r="H34" s="130">
        <f t="shared" si="2"/>
        <v>10</v>
      </c>
      <c r="I34" s="130">
        <f t="shared" si="10"/>
        <v>0</v>
      </c>
      <c r="J34" s="130">
        <f t="shared" si="11"/>
        <v>0</v>
      </c>
      <c r="K34" s="132">
        <f t="shared" si="12"/>
        <v>0</v>
      </c>
      <c r="L34" s="41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4"/>
    </row>
    <row r="35" spans="1:23" ht="22.5" customHeight="1">
      <c r="A35" s="1">
        <f t="shared" si="3"/>
        <v>7</v>
      </c>
      <c r="B35" s="105"/>
      <c r="C35" s="40"/>
      <c r="D35" s="54"/>
      <c r="E35" s="133"/>
      <c r="F35" s="133"/>
      <c r="G35" s="134"/>
      <c r="H35" s="133"/>
      <c r="I35" s="133"/>
      <c r="J35" s="133"/>
      <c r="K35" s="135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4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2.1000000000000005</v>
      </c>
      <c r="L36" s="35">
        <f>SUM(L5:L35)</f>
        <v>0</v>
      </c>
      <c r="M36" s="35">
        <f t="shared" ref="M36:S36" si="13">SUM(M5:M35)</f>
        <v>0</v>
      </c>
      <c r="N36" s="35">
        <f t="shared" si="13"/>
        <v>0</v>
      </c>
      <c r="O36" s="35">
        <f t="shared" si="13"/>
        <v>0</v>
      </c>
      <c r="P36" s="35">
        <f t="shared" si="13"/>
        <v>0</v>
      </c>
      <c r="Q36" s="35">
        <f t="shared" si="13"/>
        <v>0</v>
      </c>
      <c r="R36" s="35">
        <f t="shared" si="13"/>
        <v>0</v>
      </c>
      <c r="S36" s="35">
        <f t="shared" si="13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56"/>
    </row>
  </sheetData>
  <mergeCells count="2">
    <mergeCell ref="D1:W1"/>
    <mergeCell ref="B2:C2"/>
  </mergeCells>
  <phoneticPr fontId="12" type="noConversion"/>
  <conditionalFormatting sqref="B5:B35">
    <cfRule type="cellIs" dxfId="9" priority="1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36"/>
  <sheetViews>
    <sheetView view="pageBreakPreview" topLeftCell="B1" zoomScaleNormal="100" workbookViewId="0">
      <selection activeCell="P17" sqref="P17"/>
    </sheetView>
  </sheetViews>
  <sheetFormatPr baseColWidth="10" defaultColWidth="7.7109375" defaultRowHeight="12.75"/>
  <cols>
    <col min="1" max="1" width="10.85546875" style="1" hidden="1" customWidth="1"/>
    <col min="2" max="2" width="12.5703125" style="10" customWidth="1"/>
    <col min="3" max="3" width="10.5703125" style="1" customWidth="1"/>
    <col min="4" max="4" width="10" style="1" customWidth="1"/>
    <col min="5" max="7" width="4.7109375" style="1" hidden="1" customWidth="1"/>
    <col min="8" max="8" width="8.85546875" style="1" hidden="1" customWidth="1"/>
    <col min="9" max="10" width="4.7109375" style="1" hidden="1" customWidth="1"/>
    <col min="11" max="11" width="6.5703125" style="1" customWidth="1"/>
    <col min="12" max="22" width="7" style="1" customWidth="1"/>
    <col min="23" max="23" width="28.2851562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5" t="str">
        <f>Stundsatz!C1</f>
        <v>E-Learning @ FH Lübeck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7"/>
    </row>
    <row r="2" spans="1:23" ht="12.75" customHeight="1">
      <c r="B2" s="198" t="s">
        <v>0</v>
      </c>
      <c r="C2" s="199"/>
      <c r="L2" s="128" t="str">
        <f>'Stunden-Aufwand insgesamt'!C2</f>
        <v>Bitte Name im Reiter "Stundensatz" eintragen</v>
      </c>
      <c r="M2" s="129"/>
      <c r="N2" s="129"/>
      <c r="O2" s="129"/>
      <c r="Q2" s="129"/>
      <c r="R2" s="129"/>
      <c r="S2" s="129"/>
      <c r="T2" s="129"/>
      <c r="U2" s="129"/>
      <c r="V2" s="129"/>
      <c r="W2" s="73"/>
    </row>
    <row r="3" spans="1:23" ht="15.75" customHeight="1">
      <c r="B3" s="4" t="s">
        <v>1</v>
      </c>
      <c r="C3" s="5"/>
      <c r="L3" s="68" t="str">
        <f>'Stunden-Aufwand insgesamt'!C4</f>
        <v>Fachhochschule Lübeck</v>
      </c>
      <c r="M3" s="69"/>
      <c r="N3" s="69"/>
      <c r="O3" s="69"/>
      <c r="Q3" s="69"/>
      <c r="R3" s="69"/>
      <c r="S3" s="69"/>
      <c r="T3" s="69"/>
      <c r="U3" s="69"/>
      <c r="V3" s="69"/>
      <c r="W3" s="69"/>
    </row>
    <row r="4" spans="1:23" s="8" customFormat="1" ht="24" customHeight="1">
      <c r="A4" s="43"/>
      <c r="B4" s="10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93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1</v>
      </c>
      <c r="B5" s="104" t="str">
        <f t="shared" ref="B5:B35" si="0">IF(A5=2,"Montag",IF(A5=3,"Dienstag",IF(A5=4,"Mittwoch",IF(A5=5,"Donnerstag",IF(A5=6,"Freitag","Frei")))))</f>
        <v>Frei</v>
      </c>
      <c r="C5" s="40">
        <v>41609</v>
      </c>
      <c r="D5" s="75">
        <v>0</v>
      </c>
      <c r="E5" s="130">
        <f t="shared" ref="E5:E35" si="1">HOUR(D5)</f>
        <v>0</v>
      </c>
      <c r="F5" s="130">
        <f t="shared" ref="F5:F10" si="2">MINUTE(D5)</f>
        <v>0</v>
      </c>
      <c r="G5" s="131">
        <f t="shared" ref="G5:G10" si="3">(F5/0.6)+10</f>
        <v>10</v>
      </c>
      <c r="H5" s="130">
        <f t="shared" ref="H5:H10" si="4">IF(G5&lt;100,ROUND(G5,1),IF(G5&gt;=100,(ROUND((G5-100),1))))</f>
        <v>10</v>
      </c>
      <c r="I5" s="130">
        <f t="shared" ref="I5:I10" si="5">IF(G5&gt;99,1,0)</f>
        <v>0</v>
      </c>
      <c r="J5" s="130">
        <f t="shared" ref="J5:J10" si="6">E5+I5</f>
        <v>0</v>
      </c>
      <c r="K5" s="132">
        <f t="shared" ref="K5:K11" si="7">IF(B5="Frei",0,ROUND(J5+(H5/100),1))</f>
        <v>0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</row>
    <row r="6" spans="1:23" ht="22.5" customHeight="1">
      <c r="A6" s="1">
        <f t="shared" ref="A6:A35" si="8">WEEKDAY(C6)</f>
        <v>2</v>
      </c>
      <c r="B6" s="104" t="str">
        <f t="shared" si="0"/>
        <v>Montag</v>
      </c>
      <c r="C6" s="40">
        <v>41610</v>
      </c>
      <c r="D6" s="75">
        <v>0</v>
      </c>
      <c r="E6" s="130">
        <f t="shared" si="1"/>
        <v>0</v>
      </c>
      <c r="F6" s="130">
        <f t="shared" si="2"/>
        <v>0</v>
      </c>
      <c r="G6" s="131">
        <f t="shared" si="3"/>
        <v>10</v>
      </c>
      <c r="H6" s="130">
        <f t="shared" si="4"/>
        <v>10</v>
      </c>
      <c r="I6" s="130">
        <f t="shared" si="5"/>
        <v>0</v>
      </c>
      <c r="J6" s="130">
        <f t="shared" si="6"/>
        <v>0</v>
      </c>
      <c r="K6" s="132">
        <f t="shared" si="7"/>
        <v>0.1</v>
      </c>
      <c r="L6" s="41"/>
      <c r="M6" s="37"/>
      <c r="N6" s="37"/>
      <c r="O6" s="37"/>
      <c r="P6" s="37"/>
      <c r="Q6" s="37"/>
      <c r="R6" s="37"/>
      <c r="S6" s="37"/>
      <c r="T6" s="37"/>
      <c r="U6" s="41"/>
      <c r="V6" s="37"/>
      <c r="W6" s="34"/>
    </row>
    <row r="7" spans="1:23" ht="22.5" customHeight="1">
      <c r="A7" s="1">
        <f t="shared" si="8"/>
        <v>3</v>
      </c>
      <c r="B7" s="104" t="str">
        <f t="shared" si="0"/>
        <v>Dienstag</v>
      </c>
      <c r="C7" s="40">
        <v>41611</v>
      </c>
      <c r="D7" s="75">
        <v>0</v>
      </c>
      <c r="E7" s="130">
        <f t="shared" si="1"/>
        <v>0</v>
      </c>
      <c r="F7" s="130">
        <f t="shared" si="2"/>
        <v>0</v>
      </c>
      <c r="G7" s="131">
        <f t="shared" si="3"/>
        <v>10</v>
      </c>
      <c r="H7" s="130">
        <f t="shared" si="4"/>
        <v>10</v>
      </c>
      <c r="I7" s="130">
        <f t="shared" si="5"/>
        <v>0</v>
      </c>
      <c r="J7" s="130">
        <f t="shared" si="6"/>
        <v>0</v>
      </c>
      <c r="K7" s="132">
        <f t="shared" si="7"/>
        <v>0.1</v>
      </c>
      <c r="L7" s="41"/>
      <c r="M7" s="37"/>
      <c r="N7" s="37"/>
      <c r="O7" s="37"/>
      <c r="P7" s="37"/>
      <c r="Q7" s="37"/>
      <c r="R7" s="37"/>
      <c r="S7" s="37"/>
      <c r="T7" s="37"/>
      <c r="U7" s="41"/>
      <c r="V7" s="37"/>
      <c r="W7" s="34"/>
    </row>
    <row r="8" spans="1:23" ht="22.5" customHeight="1">
      <c r="A8" s="1">
        <f t="shared" si="8"/>
        <v>4</v>
      </c>
      <c r="B8" s="104" t="str">
        <f t="shared" si="0"/>
        <v>Mittwoch</v>
      </c>
      <c r="C8" s="40">
        <v>41612</v>
      </c>
      <c r="D8" s="75">
        <v>0</v>
      </c>
      <c r="E8" s="130">
        <f t="shared" si="1"/>
        <v>0</v>
      </c>
      <c r="F8" s="130">
        <f t="shared" si="2"/>
        <v>0</v>
      </c>
      <c r="G8" s="131">
        <f t="shared" si="3"/>
        <v>10</v>
      </c>
      <c r="H8" s="130">
        <f t="shared" si="4"/>
        <v>10</v>
      </c>
      <c r="I8" s="130">
        <f t="shared" si="5"/>
        <v>0</v>
      </c>
      <c r="J8" s="130">
        <f t="shared" si="6"/>
        <v>0</v>
      </c>
      <c r="K8" s="132">
        <f t="shared" si="7"/>
        <v>0.1</v>
      </c>
      <c r="L8" s="41"/>
      <c r="M8" s="37"/>
      <c r="N8" s="37"/>
      <c r="O8" s="37"/>
      <c r="P8" s="37"/>
      <c r="Q8" s="37"/>
      <c r="R8" s="37"/>
      <c r="S8" s="37"/>
      <c r="T8" s="37"/>
      <c r="U8" s="41"/>
      <c r="V8" s="37"/>
      <c r="W8" s="34"/>
    </row>
    <row r="9" spans="1:23" ht="22.5" customHeight="1">
      <c r="A9" s="1">
        <f t="shared" si="8"/>
        <v>5</v>
      </c>
      <c r="B9" s="104" t="str">
        <f t="shared" si="0"/>
        <v>Donnerstag</v>
      </c>
      <c r="C9" s="40">
        <v>41613</v>
      </c>
      <c r="D9" s="75">
        <v>0</v>
      </c>
      <c r="E9" s="130">
        <f t="shared" si="1"/>
        <v>0</v>
      </c>
      <c r="F9" s="130">
        <f t="shared" si="2"/>
        <v>0</v>
      </c>
      <c r="G9" s="131">
        <f t="shared" si="3"/>
        <v>10</v>
      </c>
      <c r="H9" s="130">
        <f t="shared" si="4"/>
        <v>10</v>
      </c>
      <c r="I9" s="130">
        <f t="shared" si="5"/>
        <v>0</v>
      </c>
      <c r="J9" s="130">
        <f t="shared" si="6"/>
        <v>0</v>
      </c>
      <c r="K9" s="132">
        <f t="shared" si="7"/>
        <v>0.1</v>
      </c>
      <c r="L9" s="41"/>
      <c r="M9" s="37"/>
      <c r="N9" s="37"/>
      <c r="O9" s="37"/>
      <c r="P9" s="37"/>
      <c r="Q9" s="37"/>
      <c r="R9" s="37"/>
      <c r="S9" s="37"/>
      <c r="T9" s="37"/>
      <c r="U9" s="41"/>
      <c r="V9" s="37"/>
      <c r="W9" s="34"/>
    </row>
    <row r="10" spans="1:23" ht="22.5" customHeight="1">
      <c r="A10" s="1">
        <f t="shared" si="8"/>
        <v>6</v>
      </c>
      <c r="B10" s="104" t="str">
        <f t="shared" si="0"/>
        <v>Freitag</v>
      </c>
      <c r="C10" s="40">
        <v>41614</v>
      </c>
      <c r="D10" s="75">
        <v>0</v>
      </c>
      <c r="E10" s="130">
        <f t="shared" si="1"/>
        <v>0</v>
      </c>
      <c r="F10" s="130">
        <f t="shared" si="2"/>
        <v>0</v>
      </c>
      <c r="G10" s="131">
        <f t="shared" si="3"/>
        <v>10</v>
      </c>
      <c r="H10" s="130">
        <f t="shared" si="4"/>
        <v>10</v>
      </c>
      <c r="I10" s="130">
        <f t="shared" si="5"/>
        <v>0</v>
      </c>
      <c r="J10" s="130">
        <f t="shared" si="6"/>
        <v>0</v>
      </c>
      <c r="K10" s="132">
        <f t="shared" si="7"/>
        <v>0.1</v>
      </c>
      <c r="L10" s="41"/>
      <c r="M10" s="37"/>
      <c r="N10" s="37"/>
      <c r="O10" s="37"/>
      <c r="P10" s="37"/>
      <c r="Q10" s="37"/>
      <c r="R10" s="37"/>
      <c r="S10" s="37"/>
      <c r="T10" s="37"/>
      <c r="U10" s="41"/>
      <c r="V10" s="37"/>
      <c r="W10" s="34"/>
    </row>
    <row r="11" spans="1:23" ht="22.5" customHeight="1">
      <c r="A11" s="1">
        <f t="shared" si="8"/>
        <v>7</v>
      </c>
      <c r="B11" s="104" t="str">
        <f t="shared" si="0"/>
        <v>Frei</v>
      </c>
      <c r="C11" s="40">
        <v>41615</v>
      </c>
      <c r="D11" s="75">
        <v>0</v>
      </c>
      <c r="E11" s="130">
        <f t="shared" si="1"/>
        <v>0</v>
      </c>
      <c r="F11" s="130">
        <f>MINUTE(D11)</f>
        <v>0</v>
      </c>
      <c r="G11" s="131">
        <f>(F11/0.6)+10</f>
        <v>10</v>
      </c>
      <c r="H11" s="130">
        <f>IF(G11&lt;100,ROUND(G11,1),IF(G11&gt;=100,(ROUND((G11-100),1))))</f>
        <v>10</v>
      </c>
      <c r="I11" s="130">
        <f>IF(G11&gt;99,1,0)</f>
        <v>0</v>
      </c>
      <c r="J11" s="130">
        <f>E11+I11</f>
        <v>0</v>
      </c>
      <c r="K11" s="132">
        <f t="shared" si="7"/>
        <v>0</v>
      </c>
      <c r="L11" s="41"/>
      <c r="M11" s="37"/>
      <c r="N11" s="37"/>
      <c r="O11" s="37"/>
      <c r="P11" s="37"/>
      <c r="Q11" s="37"/>
      <c r="R11" s="37"/>
      <c r="S11" s="37"/>
      <c r="T11" s="37"/>
      <c r="U11" s="41"/>
      <c r="V11" s="37"/>
      <c r="W11" s="34"/>
    </row>
    <row r="12" spans="1:23" ht="22.5" customHeight="1">
      <c r="A12" s="1">
        <f t="shared" si="8"/>
        <v>1</v>
      </c>
      <c r="B12" s="104" t="str">
        <f t="shared" si="0"/>
        <v>Frei</v>
      </c>
      <c r="C12" s="40">
        <v>41616</v>
      </c>
      <c r="D12" s="75">
        <v>0</v>
      </c>
      <c r="E12" s="130">
        <f t="shared" si="1"/>
        <v>0</v>
      </c>
      <c r="F12" s="130">
        <f t="shared" ref="F12:F35" si="9">MINUTE(D12)</f>
        <v>0</v>
      </c>
      <c r="G12" s="131">
        <f t="shared" ref="G12:G35" si="10">(F12/0.6)+10</f>
        <v>10</v>
      </c>
      <c r="H12" s="130">
        <f t="shared" ref="H12:H35" si="11">IF(G12&lt;100,ROUND(G12,1),IF(G12&gt;=100,(ROUND((G12-100),1))))</f>
        <v>10</v>
      </c>
      <c r="I12" s="130">
        <f t="shared" ref="I12:I35" si="12">IF(G12&gt;99,1,0)</f>
        <v>0</v>
      </c>
      <c r="J12" s="130">
        <f t="shared" ref="J12:J35" si="13">E12+I12</f>
        <v>0</v>
      </c>
      <c r="K12" s="132">
        <f t="shared" ref="K12:K35" si="14">IF(B12="Frei",0,ROUND(J12+(H12/100),1))</f>
        <v>0</v>
      </c>
      <c r="L12" s="41"/>
      <c r="M12" s="37"/>
      <c r="N12" s="37"/>
      <c r="O12" s="37"/>
      <c r="P12" s="37"/>
      <c r="Q12" s="37"/>
      <c r="R12" s="37"/>
      <c r="S12" s="37"/>
      <c r="T12" s="37"/>
      <c r="U12" s="41"/>
      <c r="V12" s="37"/>
      <c r="W12" s="34"/>
    </row>
    <row r="13" spans="1:23" ht="22.5" customHeight="1">
      <c r="A13" s="1">
        <f t="shared" si="8"/>
        <v>2</v>
      </c>
      <c r="B13" s="104" t="str">
        <f t="shared" si="0"/>
        <v>Montag</v>
      </c>
      <c r="C13" s="40">
        <v>41617</v>
      </c>
      <c r="D13" s="75">
        <v>0</v>
      </c>
      <c r="E13" s="130">
        <f t="shared" si="1"/>
        <v>0</v>
      </c>
      <c r="F13" s="130">
        <f t="shared" si="9"/>
        <v>0</v>
      </c>
      <c r="G13" s="131">
        <f t="shared" si="10"/>
        <v>10</v>
      </c>
      <c r="H13" s="130">
        <f t="shared" si="11"/>
        <v>10</v>
      </c>
      <c r="I13" s="130">
        <f t="shared" si="12"/>
        <v>0</v>
      </c>
      <c r="J13" s="130">
        <f t="shared" si="13"/>
        <v>0</v>
      </c>
      <c r="K13" s="132">
        <f t="shared" si="14"/>
        <v>0.1</v>
      </c>
      <c r="L13" s="41"/>
      <c r="M13" s="37"/>
      <c r="N13" s="37"/>
      <c r="O13" s="37"/>
      <c r="P13" s="37"/>
      <c r="Q13" s="37"/>
      <c r="R13" s="37"/>
      <c r="S13" s="37"/>
      <c r="T13" s="37"/>
      <c r="U13" s="41"/>
      <c r="V13" s="37"/>
      <c r="W13" s="34"/>
    </row>
    <row r="14" spans="1:23" ht="22.5" customHeight="1">
      <c r="A14" s="1">
        <f t="shared" si="8"/>
        <v>3</v>
      </c>
      <c r="B14" s="104" t="str">
        <f t="shared" si="0"/>
        <v>Dienstag</v>
      </c>
      <c r="C14" s="40">
        <v>41618</v>
      </c>
      <c r="D14" s="75">
        <v>0</v>
      </c>
      <c r="E14" s="130">
        <f t="shared" si="1"/>
        <v>0</v>
      </c>
      <c r="F14" s="130">
        <f t="shared" si="9"/>
        <v>0</v>
      </c>
      <c r="G14" s="131">
        <f t="shared" si="10"/>
        <v>10</v>
      </c>
      <c r="H14" s="130">
        <f t="shared" si="11"/>
        <v>10</v>
      </c>
      <c r="I14" s="130">
        <f t="shared" si="12"/>
        <v>0</v>
      </c>
      <c r="J14" s="130">
        <f t="shared" si="13"/>
        <v>0</v>
      </c>
      <c r="K14" s="132">
        <f t="shared" si="14"/>
        <v>0.1</v>
      </c>
      <c r="L14" s="41"/>
      <c r="M14" s="37"/>
      <c r="N14" s="37"/>
      <c r="O14" s="37"/>
      <c r="P14" s="37"/>
      <c r="Q14" s="37"/>
      <c r="R14" s="37"/>
      <c r="S14" s="37"/>
      <c r="T14" s="37"/>
      <c r="U14" s="41"/>
      <c r="V14" s="37"/>
      <c r="W14" s="34"/>
    </row>
    <row r="15" spans="1:23" ht="22.5" customHeight="1">
      <c r="A15" s="1">
        <f t="shared" si="8"/>
        <v>4</v>
      </c>
      <c r="B15" s="104" t="str">
        <f t="shared" si="0"/>
        <v>Mittwoch</v>
      </c>
      <c r="C15" s="40">
        <v>41619</v>
      </c>
      <c r="D15" s="75">
        <v>0</v>
      </c>
      <c r="E15" s="130">
        <f t="shared" si="1"/>
        <v>0</v>
      </c>
      <c r="F15" s="130">
        <f t="shared" si="9"/>
        <v>0</v>
      </c>
      <c r="G15" s="131">
        <f t="shared" si="10"/>
        <v>10</v>
      </c>
      <c r="H15" s="130">
        <f t="shared" si="11"/>
        <v>10</v>
      </c>
      <c r="I15" s="130">
        <f t="shared" si="12"/>
        <v>0</v>
      </c>
      <c r="J15" s="130">
        <f t="shared" si="13"/>
        <v>0</v>
      </c>
      <c r="K15" s="132">
        <f t="shared" si="14"/>
        <v>0.1</v>
      </c>
      <c r="L15" s="41"/>
      <c r="M15" s="37"/>
      <c r="N15" s="37"/>
      <c r="O15" s="37"/>
      <c r="P15" s="37"/>
      <c r="Q15" s="37"/>
      <c r="R15" s="37"/>
      <c r="S15" s="37"/>
      <c r="T15" s="37"/>
      <c r="U15" s="41"/>
      <c r="V15" s="37"/>
      <c r="W15" s="34"/>
    </row>
    <row r="16" spans="1:23" ht="22.5" customHeight="1">
      <c r="A16" s="1">
        <f t="shared" si="8"/>
        <v>5</v>
      </c>
      <c r="B16" s="104" t="str">
        <f t="shared" si="0"/>
        <v>Donnerstag</v>
      </c>
      <c r="C16" s="40">
        <v>41620</v>
      </c>
      <c r="D16" s="75">
        <v>0</v>
      </c>
      <c r="E16" s="130">
        <f t="shared" si="1"/>
        <v>0</v>
      </c>
      <c r="F16" s="130">
        <f t="shared" si="9"/>
        <v>0</v>
      </c>
      <c r="G16" s="131">
        <f t="shared" si="10"/>
        <v>10</v>
      </c>
      <c r="H16" s="130">
        <f t="shared" si="11"/>
        <v>10</v>
      </c>
      <c r="I16" s="130">
        <f t="shared" si="12"/>
        <v>0</v>
      </c>
      <c r="J16" s="130">
        <f t="shared" si="13"/>
        <v>0</v>
      </c>
      <c r="K16" s="132">
        <f t="shared" si="14"/>
        <v>0.1</v>
      </c>
      <c r="L16" s="41"/>
      <c r="M16" s="37"/>
      <c r="N16" s="37"/>
      <c r="O16" s="37"/>
      <c r="P16" s="37"/>
      <c r="Q16" s="37"/>
      <c r="R16" s="37"/>
      <c r="S16" s="37"/>
      <c r="T16" s="37"/>
      <c r="U16" s="41"/>
      <c r="V16" s="37"/>
      <c r="W16" s="34"/>
    </row>
    <row r="17" spans="1:23" ht="22.5" customHeight="1">
      <c r="A17" s="1">
        <f t="shared" si="8"/>
        <v>6</v>
      </c>
      <c r="B17" s="104" t="str">
        <f t="shared" si="0"/>
        <v>Freitag</v>
      </c>
      <c r="C17" s="40">
        <v>41621</v>
      </c>
      <c r="D17" s="75">
        <v>0</v>
      </c>
      <c r="E17" s="130">
        <f t="shared" si="1"/>
        <v>0</v>
      </c>
      <c r="F17" s="130">
        <f t="shared" si="9"/>
        <v>0</v>
      </c>
      <c r="G17" s="131">
        <f t="shared" si="10"/>
        <v>10</v>
      </c>
      <c r="H17" s="130">
        <f t="shared" si="11"/>
        <v>10</v>
      </c>
      <c r="I17" s="130">
        <f t="shared" si="12"/>
        <v>0</v>
      </c>
      <c r="J17" s="130">
        <f t="shared" si="13"/>
        <v>0</v>
      </c>
      <c r="K17" s="132">
        <f t="shared" si="14"/>
        <v>0.1</v>
      </c>
      <c r="L17" s="41"/>
      <c r="M17" s="37"/>
      <c r="N17" s="37"/>
      <c r="O17" s="37"/>
      <c r="P17" s="37"/>
      <c r="Q17" s="37"/>
      <c r="R17" s="37"/>
      <c r="S17" s="37"/>
      <c r="T17" s="37"/>
      <c r="U17" s="41"/>
      <c r="V17" s="37"/>
      <c r="W17" s="34"/>
    </row>
    <row r="18" spans="1:23" ht="22.5" customHeight="1">
      <c r="A18" s="1">
        <f t="shared" si="8"/>
        <v>7</v>
      </c>
      <c r="B18" s="104" t="str">
        <f t="shared" si="0"/>
        <v>Frei</v>
      </c>
      <c r="C18" s="40">
        <v>41622</v>
      </c>
      <c r="D18" s="75">
        <v>0</v>
      </c>
      <c r="E18" s="130">
        <f t="shared" si="1"/>
        <v>0</v>
      </c>
      <c r="F18" s="130">
        <f t="shared" si="9"/>
        <v>0</v>
      </c>
      <c r="G18" s="131">
        <f t="shared" si="10"/>
        <v>10</v>
      </c>
      <c r="H18" s="130">
        <f t="shared" si="11"/>
        <v>10</v>
      </c>
      <c r="I18" s="130">
        <f t="shared" si="12"/>
        <v>0</v>
      </c>
      <c r="J18" s="130">
        <f t="shared" si="13"/>
        <v>0</v>
      </c>
      <c r="K18" s="132">
        <f t="shared" si="14"/>
        <v>0</v>
      </c>
      <c r="L18" s="41"/>
      <c r="M18" s="37"/>
      <c r="N18" s="37"/>
      <c r="O18" s="37"/>
      <c r="P18" s="37"/>
      <c r="Q18" s="37"/>
      <c r="R18" s="37"/>
      <c r="S18" s="37"/>
      <c r="T18" s="37"/>
      <c r="U18" s="41"/>
      <c r="V18" s="37"/>
      <c r="W18" s="34"/>
    </row>
    <row r="19" spans="1:23" ht="22.5" customHeight="1">
      <c r="A19" s="1">
        <f t="shared" si="8"/>
        <v>1</v>
      </c>
      <c r="B19" s="104" t="str">
        <f t="shared" si="0"/>
        <v>Frei</v>
      </c>
      <c r="C19" s="40">
        <v>41623</v>
      </c>
      <c r="D19" s="75">
        <v>0</v>
      </c>
      <c r="E19" s="130">
        <f t="shared" si="1"/>
        <v>0</v>
      </c>
      <c r="F19" s="130">
        <f t="shared" si="9"/>
        <v>0</v>
      </c>
      <c r="G19" s="131">
        <f t="shared" si="10"/>
        <v>10</v>
      </c>
      <c r="H19" s="130">
        <f t="shared" si="11"/>
        <v>10</v>
      </c>
      <c r="I19" s="130">
        <f t="shared" si="12"/>
        <v>0</v>
      </c>
      <c r="J19" s="130">
        <f t="shared" si="13"/>
        <v>0</v>
      </c>
      <c r="K19" s="132">
        <f t="shared" si="14"/>
        <v>0</v>
      </c>
      <c r="L19" s="41"/>
      <c r="M19" s="37"/>
      <c r="N19" s="37"/>
      <c r="O19" s="37"/>
      <c r="P19" s="37"/>
      <c r="Q19" s="37"/>
      <c r="R19" s="37"/>
      <c r="S19" s="37"/>
      <c r="T19" s="37"/>
      <c r="U19" s="41"/>
      <c r="V19" s="37"/>
      <c r="W19" s="34"/>
    </row>
    <row r="20" spans="1:23" ht="22.5" customHeight="1">
      <c r="A20" s="1">
        <f t="shared" si="8"/>
        <v>2</v>
      </c>
      <c r="B20" s="104" t="str">
        <f t="shared" si="0"/>
        <v>Montag</v>
      </c>
      <c r="C20" s="40">
        <v>41624</v>
      </c>
      <c r="D20" s="75">
        <v>0</v>
      </c>
      <c r="E20" s="130">
        <f t="shared" si="1"/>
        <v>0</v>
      </c>
      <c r="F20" s="130">
        <f t="shared" si="9"/>
        <v>0</v>
      </c>
      <c r="G20" s="131">
        <f t="shared" si="10"/>
        <v>10</v>
      </c>
      <c r="H20" s="130">
        <f t="shared" si="11"/>
        <v>10</v>
      </c>
      <c r="I20" s="130">
        <f t="shared" si="12"/>
        <v>0</v>
      </c>
      <c r="J20" s="130">
        <f t="shared" si="13"/>
        <v>0</v>
      </c>
      <c r="K20" s="132">
        <f t="shared" si="14"/>
        <v>0.1</v>
      </c>
      <c r="L20" s="41"/>
      <c r="M20" s="37"/>
      <c r="N20" s="37"/>
      <c r="O20" s="37"/>
      <c r="P20" s="37"/>
      <c r="Q20" s="37"/>
      <c r="R20" s="37"/>
      <c r="S20" s="37"/>
      <c r="T20" s="37"/>
      <c r="U20" s="41"/>
      <c r="V20" s="37"/>
      <c r="W20" s="34"/>
    </row>
    <row r="21" spans="1:23" ht="22.5" customHeight="1">
      <c r="A21" s="1">
        <f t="shared" si="8"/>
        <v>3</v>
      </c>
      <c r="B21" s="104" t="str">
        <f t="shared" si="0"/>
        <v>Dienstag</v>
      </c>
      <c r="C21" s="40">
        <v>41625</v>
      </c>
      <c r="D21" s="75">
        <v>0</v>
      </c>
      <c r="E21" s="130">
        <f t="shared" si="1"/>
        <v>0</v>
      </c>
      <c r="F21" s="130">
        <f t="shared" si="9"/>
        <v>0</v>
      </c>
      <c r="G21" s="131">
        <f t="shared" si="10"/>
        <v>10</v>
      </c>
      <c r="H21" s="130">
        <f t="shared" si="11"/>
        <v>10</v>
      </c>
      <c r="I21" s="130">
        <f t="shared" si="12"/>
        <v>0</v>
      </c>
      <c r="J21" s="130">
        <f t="shared" si="13"/>
        <v>0</v>
      </c>
      <c r="K21" s="132">
        <f t="shared" si="14"/>
        <v>0.1</v>
      </c>
      <c r="L21" s="41"/>
      <c r="M21" s="37"/>
      <c r="N21" s="37"/>
      <c r="O21" s="37"/>
      <c r="P21" s="37"/>
      <c r="Q21" s="37"/>
      <c r="R21" s="37"/>
      <c r="S21" s="37"/>
      <c r="T21" s="37"/>
      <c r="U21" s="41"/>
      <c r="V21" s="37"/>
      <c r="W21" s="34"/>
    </row>
    <row r="22" spans="1:23" ht="22.5" customHeight="1">
      <c r="A22" s="1">
        <f t="shared" si="8"/>
        <v>4</v>
      </c>
      <c r="B22" s="104" t="str">
        <f t="shared" si="0"/>
        <v>Mittwoch</v>
      </c>
      <c r="C22" s="40">
        <v>41626</v>
      </c>
      <c r="D22" s="75">
        <v>0</v>
      </c>
      <c r="E22" s="130">
        <f t="shared" si="1"/>
        <v>0</v>
      </c>
      <c r="F22" s="130">
        <f t="shared" si="9"/>
        <v>0</v>
      </c>
      <c r="G22" s="131">
        <f t="shared" si="10"/>
        <v>10</v>
      </c>
      <c r="H22" s="130">
        <f t="shared" si="11"/>
        <v>10</v>
      </c>
      <c r="I22" s="130">
        <f t="shared" si="12"/>
        <v>0</v>
      </c>
      <c r="J22" s="130">
        <f t="shared" si="13"/>
        <v>0</v>
      </c>
      <c r="K22" s="132">
        <f t="shared" si="14"/>
        <v>0.1</v>
      </c>
      <c r="L22" s="41"/>
      <c r="M22" s="37"/>
      <c r="N22" s="37"/>
      <c r="O22" s="37"/>
      <c r="P22" s="37"/>
      <c r="Q22" s="37"/>
      <c r="R22" s="37"/>
      <c r="S22" s="37"/>
      <c r="T22" s="37"/>
      <c r="U22" s="41"/>
      <c r="V22" s="37"/>
      <c r="W22" s="34"/>
    </row>
    <row r="23" spans="1:23" ht="22.5" customHeight="1">
      <c r="A23" s="1">
        <f t="shared" si="8"/>
        <v>5</v>
      </c>
      <c r="B23" s="104" t="str">
        <f t="shared" si="0"/>
        <v>Donnerstag</v>
      </c>
      <c r="C23" s="40">
        <v>41627</v>
      </c>
      <c r="D23" s="75">
        <v>0</v>
      </c>
      <c r="E23" s="130">
        <f t="shared" si="1"/>
        <v>0</v>
      </c>
      <c r="F23" s="130">
        <f t="shared" si="9"/>
        <v>0</v>
      </c>
      <c r="G23" s="131">
        <f t="shared" si="10"/>
        <v>10</v>
      </c>
      <c r="H23" s="130">
        <f t="shared" si="11"/>
        <v>10</v>
      </c>
      <c r="I23" s="130">
        <f t="shared" si="12"/>
        <v>0</v>
      </c>
      <c r="J23" s="130">
        <f t="shared" si="13"/>
        <v>0</v>
      </c>
      <c r="K23" s="132">
        <f t="shared" si="14"/>
        <v>0.1</v>
      </c>
      <c r="L23" s="41"/>
      <c r="M23" s="37"/>
      <c r="N23" s="37"/>
      <c r="O23" s="37"/>
      <c r="P23" s="37"/>
      <c r="Q23" s="37"/>
      <c r="R23" s="37"/>
      <c r="S23" s="37"/>
      <c r="T23" s="37"/>
      <c r="U23" s="41"/>
      <c r="V23" s="37"/>
      <c r="W23" s="34"/>
    </row>
    <row r="24" spans="1:23" ht="22.5" customHeight="1">
      <c r="A24" s="1">
        <f t="shared" si="8"/>
        <v>6</v>
      </c>
      <c r="B24" s="104" t="str">
        <f t="shared" si="0"/>
        <v>Freitag</v>
      </c>
      <c r="C24" s="40">
        <v>41628</v>
      </c>
      <c r="D24" s="75">
        <v>0</v>
      </c>
      <c r="E24" s="130">
        <f t="shared" si="1"/>
        <v>0</v>
      </c>
      <c r="F24" s="130">
        <f t="shared" si="9"/>
        <v>0</v>
      </c>
      <c r="G24" s="131">
        <f t="shared" si="10"/>
        <v>10</v>
      </c>
      <c r="H24" s="130">
        <f t="shared" si="11"/>
        <v>10</v>
      </c>
      <c r="I24" s="130">
        <f t="shared" si="12"/>
        <v>0</v>
      </c>
      <c r="J24" s="130">
        <f t="shared" si="13"/>
        <v>0</v>
      </c>
      <c r="K24" s="132">
        <f t="shared" si="14"/>
        <v>0.1</v>
      </c>
      <c r="L24" s="41"/>
      <c r="M24" s="37"/>
      <c r="N24" s="37"/>
      <c r="O24" s="37"/>
      <c r="P24" s="37"/>
      <c r="Q24" s="37"/>
      <c r="R24" s="37"/>
      <c r="S24" s="37"/>
      <c r="T24" s="37"/>
      <c r="U24" s="41"/>
      <c r="V24" s="37"/>
      <c r="W24" s="34"/>
    </row>
    <row r="25" spans="1:23" ht="22.5" customHeight="1">
      <c r="A25" s="1">
        <f t="shared" si="8"/>
        <v>7</v>
      </c>
      <c r="B25" s="104" t="str">
        <f t="shared" si="0"/>
        <v>Frei</v>
      </c>
      <c r="C25" s="40">
        <v>41629</v>
      </c>
      <c r="D25" s="75">
        <v>0</v>
      </c>
      <c r="E25" s="130">
        <f t="shared" si="1"/>
        <v>0</v>
      </c>
      <c r="F25" s="130">
        <f t="shared" si="9"/>
        <v>0</v>
      </c>
      <c r="G25" s="131">
        <f t="shared" si="10"/>
        <v>10</v>
      </c>
      <c r="H25" s="130">
        <f t="shared" si="11"/>
        <v>10</v>
      </c>
      <c r="I25" s="130">
        <f t="shared" si="12"/>
        <v>0</v>
      </c>
      <c r="J25" s="130">
        <f t="shared" si="13"/>
        <v>0</v>
      </c>
      <c r="K25" s="132">
        <f t="shared" si="14"/>
        <v>0</v>
      </c>
      <c r="L25" s="41"/>
      <c r="M25" s="37"/>
      <c r="N25" s="37"/>
      <c r="O25" s="37"/>
      <c r="P25" s="37"/>
      <c r="Q25" s="37"/>
      <c r="R25" s="37"/>
      <c r="S25" s="37"/>
      <c r="T25" s="37"/>
      <c r="U25" s="41"/>
      <c r="V25" s="37"/>
      <c r="W25" s="34"/>
    </row>
    <row r="26" spans="1:23" ht="22.5" customHeight="1">
      <c r="A26" s="1">
        <f t="shared" si="8"/>
        <v>1</v>
      </c>
      <c r="B26" s="104" t="str">
        <f t="shared" si="0"/>
        <v>Frei</v>
      </c>
      <c r="C26" s="40">
        <v>41630</v>
      </c>
      <c r="D26" s="75">
        <v>0</v>
      </c>
      <c r="E26" s="130">
        <f t="shared" si="1"/>
        <v>0</v>
      </c>
      <c r="F26" s="130">
        <f t="shared" si="9"/>
        <v>0</v>
      </c>
      <c r="G26" s="131">
        <f t="shared" si="10"/>
        <v>10</v>
      </c>
      <c r="H26" s="130">
        <f t="shared" si="11"/>
        <v>10</v>
      </c>
      <c r="I26" s="130">
        <f t="shared" si="12"/>
        <v>0</v>
      </c>
      <c r="J26" s="130">
        <f t="shared" si="13"/>
        <v>0</v>
      </c>
      <c r="K26" s="132">
        <f t="shared" si="14"/>
        <v>0</v>
      </c>
      <c r="L26" s="41"/>
      <c r="M26" s="37"/>
      <c r="N26" s="37"/>
      <c r="O26" s="37"/>
      <c r="P26" s="37"/>
      <c r="Q26" s="37"/>
      <c r="R26" s="37"/>
      <c r="S26" s="37"/>
      <c r="T26" s="37"/>
      <c r="U26" s="41"/>
      <c r="V26" s="37"/>
      <c r="W26" s="34"/>
    </row>
    <row r="27" spans="1:23" ht="22.5" customHeight="1">
      <c r="A27" s="1">
        <f t="shared" si="8"/>
        <v>2</v>
      </c>
      <c r="B27" s="104" t="str">
        <f t="shared" si="0"/>
        <v>Montag</v>
      </c>
      <c r="C27" s="40">
        <v>41631</v>
      </c>
      <c r="D27" s="75">
        <v>0</v>
      </c>
      <c r="E27" s="130">
        <f t="shared" si="1"/>
        <v>0</v>
      </c>
      <c r="F27" s="130">
        <f t="shared" si="9"/>
        <v>0</v>
      </c>
      <c r="G27" s="131">
        <f t="shared" si="10"/>
        <v>10</v>
      </c>
      <c r="H27" s="130">
        <f t="shared" si="11"/>
        <v>10</v>
      </c>
      <c r="I27" s="130">
        <f t="shared" si="12"/>
        <v>0</v>
      </c>
      <c r="J27" s="130">
        <f t="shared" si="13"/>
        <v>0</v>
      </c>
      <c r="K27" s="132">
        <f t="shared" si="14"/>
        <v>0.1</v>
      </c>
      <c r="L27" s="41"/>
      <c r="M27" s="37"/>
      <c r="N27" s="37"/>
      <c r="O27" s="37"/>
      <c r="P27" s="37"/>
      <c r="Q27" s="37"/>
      <c r="R27" s="37"/>
      <c r="S27" s="37"/>
      <c r="T27" s="37"/>
      <c r="U27" s="41"/>
      <c r="V27" s="37"/>
      <c r="W27" s="34"/>
    </row>
    <row r="28" spans="1:23" ht="22.5" customHeight="1">
      <c r="A28" s="1">
        <f t="shared" si="8"/>
        <v>3</v>
      </c>
      <c r="B28" s="104" t="str">
        <f t="shared" si="0"/>
        <v>Dienstag</v>
      </c>
      <c r="C28" s="40">
        <v>41632</v>
      </c>
      <c r="D28" s="75">
        <v>0</v>
      </c>
      <c r="E28" s="130">
        <f t="shared" si="1"/>
        <v>0</v>
      </c>
      <c r="F28" s="130">
        <f t="shared" si="9"/>
        <v>0</v>
      </c>
      <c r="G28" s="131">
        <f t="shared" si="10"/>
        <v>10</v>
      </c>
      <c r="H28" s="130">
        <f t="shared" si="11"/>
        <v>10</v>
      </c>
      <c r="I28" s="130">
        <f t="shared" si="12"/>
        <v>0</v>
      </c>
      <c r="J28" s="130">
        <f t="shared" si="13"/>
        <v>0</v>
      </c>
      <c r="K28" s="132">
        <f t="shared" si="14"/>
        <v>0.1</v>
      </c>
      <c r="L28" s="41"/>
      <c r="M28" s="37"/>
      <c r="N28" s="37"/>
      <c r="O28" s="37"/>
      <c r="P28" s="37"/>
      <c r="Q28" s="37"/>
      <c r="R28" s="37"/>
      <c r="S28" s="37"/>
      <c r="T28" s="37"/>
      <c r="U28" s="41"/>
      <c r="V28" s="37"/>
      <c r="W28" s="34"/>
    </row>
    <row r="29" spans="1:23" ht="22.5" customHeight="1">
      <c r="A29" s="1">
        <f t="shared" si="8"/>
        <v>4</v>
      </c>
      <c r="B29" s="104" t="str">
        <f t="shared" si="0"/>
        <v>Mittwoch</v>
      </c>
      <c r="C29" s="40">
        <v>41633</v>
      </c>
      <c r="D29" s="75">
        <v>0</v>
      </c>
      <c r="E29" s="130">
        <f t="shared" si="1"/>
        <v>0</v>
      </c>
      <c r="F29" s="130">
        <f t="shared" si="9"/>
        <v>0</v>
      </c>
      <c r="G29" s="131">
        <f t="shared" si="10"/>
        <v>10</v>
      </c>
      <c r="H29" s="130">
        <f t="shared" si="11"/>
        <v>10</v>
      </c>
      <c r="I29" s="130">
        <f t="shared" si="12"/>
        <v>0</v>
      </c>
      <c r="J29" s="130">
        <f t="shared" si="13"/>
        <v>0</v>
      </c>
      <c r="K29" s="132">
        <f t="shared" si="14"/>
        <v>0.1</v>
      </c>
      <c r="L29" s="41"/>
      <c r="M29" s="37"/>
      <c r="N29" s="37"/>
      <c r="O29" s="37"/>
      <c r="P29" s="37"/>
      <c r="Q29" s="37"/>
      <c r="R29" s="37"/>
      <c r="S29" s="37"/>
      <c r="T29" s="37"/>
      <c r="U29" s="41"/>
      <c r="V29" s="37"/>
      <c r="W29" s="34"/>
    </row>
    <row r="30" spans="1:23" ht="22.5" customHeight="1">
      <c r="A30" s="1">
        <f t="shared" si="8"/>
        <v>5</v>
      </c>
      <c r="B30" s="104" t="str">
        <f t="shared" si="0"/>
        <v>Donnerstag</v>
      </c>
      <c r="C30" s="40">
        <v>41634</v>
      </c>
      <c r="D30" s="75">
        <v>0</v>
      </c>
      <c r="E30" s="130">
        <f t="shared" si="1"/>
        <v>0</v>
      </c>
      <c r="F30" s="130">
        <f t="shared" si="9"/>
        <v>0</v>
      </c>
      <c r="G30" s="131">
        <f t="shared" si="10"/>
        <v>10</v>
      </c>
      <c r="H30" s="130">
        <f t="shared" si="11"/>
        <v>10</v>
      </c>
      <c r="I30" s="130">
        <f t="shared" si="12"/>
        <v>0</v>
      </c>
      <c r="J30" s="130">
        <f t="shared" si="13"/>
        <v>0</v>
      </c>
      <c r="K30" s="132">
        <f t="shared" si="14"/>
        <v>0.1</v>
      </c>
      <c r="L30" s="41"/>
      <c r="M30" s="37"/>
      <c r="N30" s="37"/>
      <c r="O30" s="37"/>
      <c r="P30" s="37"/>
      <c r="Q30" s="37"/>
      <c r="R30" s="37"/>
      <c r="S30" s="37"/>
      <c r="T30" s="37"/>
      <c r="U30" s="41"/>
      <c r="V30" s="37"/>
      <c r="W30" s="34"/>
    </row>
    <row r="31" spans="1:23" ht="22.5" customHeight="1">
      <c r="A31" s="1">
        <f t="shared" si="8"/>
        <v>6</v>
      </c>
      <c r="B31" s="104" t="str">
        <f t="shared" si="0"/>
        <v>Freitag</v>
      </c>
      <c r="C31" s="40">
        <v>41635</v>
      </c>
      <c r="D31" s="75">
        <v>0</v>
      </c>
      <c r="E31" s="130">
        <f t="shared" si="1"/>
        <v>0</v>
      </c>
      <c r="F31" s="130">
        <f t="shared" si="9"/>
        <v>0</v>
      </c>
      <c r="G31" s="131">
        <f t="shared" si="10"/>
        <v>10</v>
      </c>
      <c r="H31" s="130">
        <f t="shared" si="11"/>
        <v>10</v>
      </c>
      <c r="I31" s="130">
        <f t="shared" si="12"/>
        <v>0</v>
      </c>
      <c r="J31" s="130">
        <f t="shared" si="13"/>
        <v>0</v>
      </c>
      <c r="K31" s="132">
        <f t="shared" si="14"/>
        <v>0.1</v>
      </c>
      <c r="L31" s="41"/>
      <c r="M31" s="37"/>
      <c r="N31" s="37"/>
      <c r="O31" s="37"/>
      <c r="P31" s="37"/>
      <c r="Q31" s="37"/>
      <c r="R31" s="37"/>
      <c r="S31" s="37"/>
      <c r="T31" s="37"/>
      <c r="U31" s="41"/>
      <c r="V31" s="37"/>
      <c r="W31" s="34"/>
    </row>
    <row r="32" spans="1:23" ht="22.5" customHeight="1">
      <c r="A32" s="1">
        <f t="shared" si="8"/>
        <v>7</v>
      </c>
      <c r="B32" s="104" t="str">
        <f t="shared" si="0"/>
        <v>Frei</v>
      </c>
      <c r="C32" s="40">
        <v>41636</v>
      </c>
      <c r="D32" s="75">
        <v>0</v>
      </c>
      <c r="E32" s="130">
        <f t="shared" si="1"/>
        <v>0</v>
      </c>
      <c r="F32" s="130">
        <f t="shared" si="9"/>
        <v>0</v>
      </c>
      <c r="G32" s="131">
        <f t="shared" si="10"/>
        <v>10</v>
      </c>
      <c r="H32" s="130">
        <f t="shared" si="11"/>
        <v>10</v>
      </c>
      <c r="I32" s="130">
        <f t="shared" si="12"/>
        <v>0</v>
      </c>
      <c r="J32" s="130">
        <f t="shared" si="13"/>
        <v>0</v>
      </c>
      <c r="K32" s="132">
        <f t="shared" si="14"/>
        <v>0</v>
      </c>
      <c r="L32" s="41"/>
      <c r="M32" s="37"/>
      <c r="N32" s="37"/>
      <c r="O32" s="37"/>
      <c r="P32" s="37"/>
      <c r="Q32" s="37"/>
      <c r="R32" s="37"/>
      <c r="S32" s="37"/>
      <c r="T32" s="37"/>
      <c r="U32" s="41"/>
      <c r="V32" s="37"/>
      <c r="W32" s="34"/>
    </row>
    <row r="33" spans="1:23" ht="22.5" customHeight="1">
      <c r="A33" s="1">
        <f t="shared" si="8"/>
        <v>1</v>
      </c>
      <c r="B33" s="104" t="str">
        <f t="shared" si="0"/>
        <v>Frei</v>
      </c>
      <c r="C33" s="40">
        <v>41637</v>
      </c>
      <c r="D33" s="75">
        <v>0</v>
      </c>
      <c r="E33" s="130">
        <f t="shared" si="1"/>
        <v>0</v>
      </c>
      <c r="F33" s="130">
        <f t="shared" si="9"/>
        <v>0</v>
      </c>
      <c r="G33" s="131">
        <f t="shared" si="10"/>
        <v>10</v>
      </c>
      <c r="H33" s="130">
        <f t="shared" si="11"/>
        <v>10</v>
      </c>
      <c r="I33" s="130">
        <f t="shared" si="12"/>
        <v>0</v>
      </c>
      <c r="J33" s="130">
        <f t="shared" si="13"/>
        <v>0</v>
      </c>
      <c r="K33" s="132">
        <f t="shared" si="14"/>
        <v>0</v>
      </c>
      <c r="L33" s="41"/>
      <c r="M33" s="37"/>
      <c r="N33" s="37"/>
      <c r="O33" s="37"/>
      <c r="P33" s="37"/>
      <c r="Q33" s="37"/>
      <c r="R33" s="37"/>
      <c r="S33" s="37"/>
      <c r="T33" s="37"/>
      <c r="U33" s="41"/>
      <c r="V33" s="37"/>
      <c r="W33" s="34"/>
    </row>
    <row r="34" spans="1:23" ht="22.5" customHeight="1">
      <c r="A34" s="1">
        <f t="shared" si="8"/>
        <v>2</v>
      </c>
      <c r="B34" s="104" t="str">
        <f t="shared" si="0"/>
        <v>Montag</v>
      </c>
      <c r="C34" s="40">
        <v>41638</v>
      </c>
      <c r="D34" s="75">
        <v>0</v>
      </c>
      <c r="E34" s="130">
        <f t="shared" si="1"/>
        <v>0</v>
      </c>
      <c r="F34" s="130">
        <f t="shared" si="9"/>
        <v>0</v>
      </c>
      <c r="G34" s="131">
        <f t="shared" si="10"/>
        <v>10</v>
      </c>
      <c r="H34" s="130">
        <f t="shared" si="11"/>
        <v>10</v>
      </c>
      <c r="I34" s="130">
        <f t="shared" si="12"/>
        <v>0</v>
      </c>
      <c r="J34" s="130">
        <f t="shared" si="13"/>
        <v>0</v>
      </c>
      <c r="K34" s="132">
        <f t="shared" si="14"/>
        <v>0.1</v>
      </c>
      <c r="L34" s="41"/>
      <c r="M34" s="37"/>
      <c r="N34" s="37"/>
      <c r="O34" s="37"/>
      <c r="P34" s="37"/>
      <c r="Q34" s="37"/>
      <c r="R34" s="37"/>
      <c r="S34" s="37"/>
      <c r="T34" s="37"/>
      <c r="U34" s="41"/>
      <c r="V34" s="37"/>
      <c r="W34" s="34"/>
    </row>
    <row r="35" spans="1:23" ht="22.5" customHeight="1">
      <c r="A35" s="1">
        <f t="shared" si="8"/>
        <v>3</v>
      </c>
      <c r="B35" s="104" t="str">
        <f t="shared" si="0"/>
        <v>Dienstag</v>
      </c>
      <c r="C35" s="40">
        <v>41639</v>
      </c>
      <c r="D35" s="75">
        <v>0</v>
      </c>
      <c r="E35" s="130">
        <f t="shared" si="1"/>
        <v>0</v>
      </c>
      <c r="F35" s="130">
        <f t="shared" si="9"/>
        <v>0</v>
      </c>
      <c r="G35" s="131">
        <f t="shared" si="10"/>
        <v>10</v>
      </c>
      <c r="H35" s="130">
        <f t="shared" si="11"/>
        <v>10</v>
      </c>
      <c r="I35" s="130">
        <f t="shared" si="12"/>
        <v>0</v>
      </c>
      <c r="J35" s="130">
        <f t="shared" si="13"/>
        <v>0</v>
      </c>
      <c r="K35" s="132">
        <f t="shared" si="14"/>
        <v>0.1</v>
      </c>
      <c r="L35" s="41"/>
      <c r="M35" s="37"/>
      <c r="N35" s="37"/>
      <c r="O35" s="37"/>
      <c r="P35" s="37"/>
      <c r="Q35" s="37"/>
      <c r="R35" s="37"/>
      <c r="S35" s="37"/>
      <c r="T35" s="37"/>
      <c r="U35" s="41"/>
      <c r="V35" s="37"/>
      <c r="W35" s="34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2.2000000000000006</v>
      </c>
      <c r="L36" s="35">
        <f>SUM(L5:L35)</f>
        <v>0</v>
      </c>
      <c r="M36" s="35">
        <f t="shared" ref="M36:S36" si="15">SUM(M5:M35)</f>
        <v>0</v>
      </c>
      <c r="N36" s="35">
        <f t="shared" si="15"/>
        <v>0</v>
      </c>
      <c r="O36" s="35">
        <f t="shared" si="15"/>
        <v>0</v>
      </c>
      <c r="P36" s="35">
        <f t="shared" si="15"/>
        <v>0</v>
      </c>
      <c r="Q36" s="35">
        <f t="shared" si="15"/>
        <v>0</v>
      </c>
      <c r="R36" s="35">
        <f t="shared" si="15"/>
        <v>0</v>
      </c>
      <c r="S36" s="35">
        <f t="shared" si="15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56"/>
    </row>
  </sheetData>
  <mergeCells count="2">
    <mergeCell ref="D1:W1"/>
    <mergeCell ref="B2:C2"/>
  </mergeCells>
  <phoneticPr fontId="12" type="noConversion"/>
  <conditionalFormatting sqref="B5:B35">
    <cfRule type="cellIs" dxfId="8" priority="1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52" orientation="portrait" r:id="rId1"/>
  <headerFooter alignWithMargins="0">
    <oddHeader>&amp;Loncampus@FH Lübeck&amp;R&amp;A</oddHeader>
    <oddFooter>&amp;L&amp;G&amp;C&amp;F&amp;R&amp;P/&amp;N</oddFooter>
  </headerFooter>
  <colBreaks count="1" manualBreakCount="1">
    <brk id="23" max="3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4"/>
  <dimension ref="A1:R53"/>
  <sheetViews>
    <sheetView tabSelected="1" zoomScaleNormal="100" zoomScaleSheetLayoutView="100" workbookViewId="0">
      <pane xSplit="2" ySplit="5" topLeftCell="C6" activePane="bottomRight" state="frozen"/>
      <selection activeCell="A10" sqref="A10:E10"/>
      <selection pane="topRight" activeCell="A10" sqref="A10:E10"/>
      <selection pane="bottomLeft" activeCell="A10" sqref="A10:E10"/>
      <selection pane="bottomRight" activeCell="N22" sqref="N22"/>
    </sheetView>
  </sheetViews>
  <sheetFormatPr baseColWidth="10" defaultRowHeight="12.75"/>
  <cols>
    <col min="1" max="1" width="9.28515625" style="1" customWidth="1"/>
    <col min="2" max="2" width="9.140625" style="10" customWidth="1"/>
    <col min="3" max="3" width="10.28515625" style="1" customWidth="1"/>
    <col min="4" max="4" width="10.85546875" style="1" customWidth="1"/>
    <col min="5" max="5" width="12.140625" style="1" bestFit="1" customWidth="1"/>
    <col min="6" max="6" width="9.5703125" style="1" customWidth="1"/>
    <col min="7" max="7" width="10.5703125" style="1" customWidth="1"/>
    <col min="8" max="11" width="8.7109375" style="1" customWidth="1"/>
    <col min="12" max="12" width="10.42578125" style="1" customWidth="1"/>
    <col min="13" max="13" width="9" style="1" customWidth="1"/>
    <col min="14" max="16384" width="11.42578125" style="1"/>
  </cols>
  <sheetData>
    <row r="1" spans="1:18" ht="18.75" customHeight="1">
      <c r="A1" s="179" t="s">
        <v>23</v>
      </c>
      <c r="B1" s="180"/>
      <c r="C1" s="180"/>
      <c r="D1" s="180"/>
      <c r="E1" s="180"/>
      <c r="F1" s="180"/>
      <c r="G1" s="180"/>
      <c r="H1" s="180"/>
      <c r="I1" s="180"/>
      <c r="J1" s="180"/>
      <c r="K1" s="160"/>
      <c r="L1" s="160"/>
    </row>
    <row r="2" spans="1:18" ht="12.75" customHeight="1">
      <c r="A2" s="181" t="s">
        <v>0</v>
      </c>
      <c r="B2" s="182"/>
      <c r="C2" s="183" t="str">
        <f>Stundsatz!B2</f>
        <v>Bitte Name im Reiter "Stundensatz" eintragen</v>
      </c>
      <c r="D2" s="184"/>
      <c r="E2" s="184"/>
      <c r="F2" s="184"/>
      <c r="G2" s="184"/>
      <c r="H2" s="184"/>
      <c r="I2" s="184"/>
      <c r="J2" s="184"/>
      <c r="K2" s="164"/>
      <c r="L2" s="164"/>
      <c r="M2" s="166"/>
    </row>
    <row r="3" spans="1:18" ht="12.75" customHeight="1">
      <c r="A3" s="186" t="s">
        <v>40</v>
      </c>
      <c r="B3" s="187"/>
      <c r="C3" s="52" t="str">
        <f>Stundsatz!C1</f>
        <v>E-Learning @ FH Lübeck</v>
      </c>
      <c r="D3" s="18"/>
      <c r="E3" s="18"/>
      <c r="F3" s="18"/>
      <c r="G3" s="18"/>
      <c r="H3" s="18"/>
      <c r="I3" s="18"/>
      <c r="J3" s="18"/>
      <c r="K3" s="18"/>
      <c r="L3" s="18"/>
      <c r="M3" s="166"/>
    </row>
    <row r="4" spans="1:18" ht="15.75" customHeight="1">
      <c r="A4" s="181" t="s">
        <v>1</v>
      </c>
      <c r="B4" s="182"/>
      <c r="C4" s="183" t="str">
        <f>Stundsatz!B3</f>
        <v>Fachhochschule Lübeck</v>
      </c>
      <c r="D4" s="185"/>
      <c r="E4" s="185"/>
      <c r="F4" s="185"/>
      <c r="G4" s="185"/>
      <c r="H4" s="185"/>
      <c r="I4" s="185"/>
      <c r="J4" s="185"/>
      <c r="K4" s="165"/>
      <c r="L4" s="165"/>
      <c r="M4" s="166"/>
    </row>
    <row r="5" spans="1:18" s="8" customFormat="1" ht="24" customHeight="1">
      <c r="A5" s="97" t="s">
        <v>71</v>
      </c>
      <c r="B5" s="25"/>
      <c r="C5" s="26" t="s">
        <v>47</v>
      </c>
      <c r="D5" s="26" t="s">
        <v>58</v>
      </c>
      <c r="E5" s="26" t="s">
        <v>81</v>
      </c>
      <c r="F5" s="26" t="s">
        <v>67</v>
      </c>
      <c r="G5" s="26" t="s">
        <v>82</v>
      </c>
      <c r="H5" s="26" t="s">
        <v>83</v>
      </c>
      <c r="I5" s="26" t="s">
        <v>84</v>
      </c>
      <c r="J5" s="125" t="s">
        <v>85</v>
      </c>
      <c r="K5" s="26" t="s">
        <v>86</v>
      </c>
      <c r="L5" s="26" t="s">
        <v>88</v>
      </c>
      <c r="M5" s="26" t="s">
        <v>87</v>
      </c>
    </row>
    <row r="6" spans="1:18" s="17" customFormat="1" ht="13.5" customHeight="1">
      <c r="A6" s="98" t="s">
        <v>18</v>
      </c>
      <c r="B6" s="47"/>
      <c r="C6" s="21">
        <f>'1-12'!L36</f>
        <v>0</v>
      </c>
      <c r="D6" s="21">
        <f>'1-12'!M36</f>
        <v>0</v>
      </c>
      <c r="E6" s="21">
        <f>'1-12'!N36</f>
        <v>0</v>
      </c>
      <c r="F6" s="21">
        <f>'1-12'!O36</f>
        <v>0</v>
      </c>
      <c r="G6" s="21">
        <f>'1-12'!P36</f>
        <v>0</v>
      </c>
      <c r="H6" s="21">
        <f>'1-12'!Q36</f>
        <v>0</v>
      </c>
      <c r="I6" s="21">
        <f>'1-12'!R36</f>
        <v>0</v>
      </c>
      <c r="J6" s="117">
        <f>'1-12'!S36</f>
        <v>0</v>
      </c>
      <c r="K6" s="21">
        <f>'1-12'!T36</f>
        <v>0</v>
      </c>
      <c r="L6" s="21">
        <f>'1-12'!U36</f>
        <v>0</v>
      </c>
      <c r="M6" s="21">
        <f>'1-12'!V36</f>
        <v>0</v>
      </c>
    </row>
    <row r="7" spans="1:18" s="17" customFormat="1" ht="13.5" customHeight="1">
      <c r="A7" s="98" t="s">
        <v>19</v>
      </c>
      <c r="B7" s="48"/>
      <c r="C7" s="21">
        <f>'2-12'!L36</f>
        <v>0</v>
      </c>
      <c r="D7" s="21">
        <f>'2-12'!M36</f>
        <v>0</v>
      </c>
      <c r="E7" s="21">
        <f>'2-12'!N36</f>
        <v>0</v>
      </c>
      <c r="F7" s="21">
        <f>'2-12'!O36</f>
        <v>0</v>
      </c>
      <c r="G7" s="21">
        <f>'2-12'!P36</f>
        <v>0</v>
      </c>
      <c r="H7" s="21">
        <f>'2-12'!Q36</f>
        <v>0</v>
      </c>
      <c r="I7" s="21">
        <f>'2-12'!R36</f>
        <v>0</v>
      </c>
      <c r="J7" s="117">
        <f>'2-12'!S36</f>
        <v>0</v>
      </c>
      <c r="K7" s="21">
        <f>'2-12'!T36</f>
        <v>0</v>
      </c>
      <c r="L7" s="21">
        <f>'2-12'!U36</f>
        <v>0</v>
      </c>
      <c r="M7" s="21">
        <f>'2-12'!V36</f>
        <v>0</v>
      </c>
    </row>
    <row r="8" spans="1:18" s="17" customFormat="1" ht="13.5" customHeight="1">
      <c r="A8" s="98" t="s">
        <v>20</v>
      </c>
      <c r="B8" s="49"/>
      <c r="C8" s="21">
        <f>'3-12'!L36</f>
        <v>0</v>
      </c>
      <c r="D8" s="21">
        <f>'3-12'!M36</f>
        <v>0</v>
      </c>
      <c r="E8" s="21">
        <f>'3-12'!N36</f>
        <v>0</v>
      </c>
      <c r="F8" s="21">
        <f>'3-12'!O36</f>
        <v>0</v>
      </c>
      <c r="G8" s="21">
        <f>'3-12'!P36</f>
        <v>0</v>
      </c>
      <c r="H8" s="21">
        <f>'3-12'!Q36</f>
        <v>0</v>
      </c>
      <c r="I8" s="21">
        <f>'3-12'!R36</f>
        <v>0</v>
      </c>
      <c r="J8" s="117">
        <f>'3-12'!S36</f>
        <v>0</v>
      </c>
      <c r="K8" s="163">
        <f>'3-12'!T36</f>
        <v>0</v>
      </c>
      <c r="L8" s="163">
        <f>'3-12'!U36</f>
        <v>0</v>
      </c>
      <c r="M8" s="163">
        <f>'3-12'!V36</f>
        <v>0</v>
      </c>
    </row>
    <row r="9" spans="1:18" s="17" customFormat="1" ht="21" customHeight="1">
      <c r="A9" s="99" t="s">
        <v>17</v>
      </c>
      <c r="B9" s="24" t="s">
        <v>72</v>
      </c>
      <c r="C9" s="50">
        <f>SUM(C6:C8)</f>
        <v>0</v>
      </c>
      <c r="D9" s="50">
        <f t="shared" ref="D9:J9" si="0">SUM(D6:D8)</f>
        <v>0</v>
      </c>
      <c r="E9" s="50">
        <f t="shared" si="0"/>
        <v>0</v>
      </c>
      <c r="F9" s="50">
        <f t="shared" si="0"/>
        <v>0</v>
      </c>
      <c r="G9" s="50">
        <f t="shared" si="0"/>
        <v>0</v>
      </c>
      <c r="H9" s="50">
        <f t="shared" si="0"/>
        <v>0</v>
      </c>
      <c r="I9" s="50">
        <f t="shared" si="0"/>
        <v>0</v>
      </c>
      <c r="J9" s="118">
        <f t="shared" si="0"/>
        <v>0</v>
      </c>
      <c r="K9" s="50">
        <f>SUM(K6:K8)</f>
        <v>0</v>
      </c>
      <c r="L9" s="50">
        <f t="shared" ref="L9:M9" si="1">SUM(L6:L8)</f>
        <v>0</v>
      </c>
      <c r="M9" s="50">
        <f t="shared" si="1"/>
        <v>0</v>
      </c>
      <c r="N9" s="19"/>
      <c r="O9" s="19"/>
      <c r="P9" s="19"/>
      <c r="Q9" s="19"/>
      <c r="R9" s="20"/>
    </row>
    <row r="10" spans="1:18" s="17" customFormat="1" ht="13.5" customHeight="1">
      <c r="A10" s="98" t="s">
        <v>6</v>
      </c>
      <c r="B10" s="47"/>
      <c r="C10" s="21">
        <f>'4-12'!L36</f>
        <v>0</v>
      </c>
      <c r="D10" s="21">
        <f>'4-12'!M36</f>
        <v>0</v>
      </c>
      <c r="E10" s="21">
        <f>'4-12'!N36</f>
        <v>0</v>
      </c>
      <c r="F10" s="21">
        <f>'4-12'!O36</f>
        <v>0</v>
      </c>
      <c r="G10" s="21">
        <f>'4-12'!P36</f>
        <v>0</v>
      </c>
      <c r="H10" s="21">
        <f>'4-12'!Q36</f>
        <v>0</v>
      </c>
      <c r="I10" s="21">
        <f>'4-12'!R36</f>
        <v>0</v>
      </c>
      <c r="J10" s="117">
        <f>'4-12'!S36</f>
        <v>0</v>
      </c>
      <c r="K10" s="21">
        <f>'4-12'!T36</f>
        <v>0</v>
      </c>
      <c r="L10" s="21">
        <f>'4-12'!U36</f>
        <v>0</v>
      </c>
      <c r="M10" s="21">
        <f>'4-12'!V36</f>
        <v>0</v>
      </c>
    </row>
    <row r="11" spans="1:18" s="17" customFormat="1" ht="13.5" customHeight="1">
      <c r="A11" s="98" t="s">
        <v>21</v>
      </c>
      <c r="B11" s="48"/>
      <c r="C11" s="21">
        <f>'5-12'!L36</f>
        <v>0</v>
      </c>
      <c r="D11" s="21">
        <f>'5-12'!M36</f>
        <v>0</v>
      </c>
      <c r="E11" s="21">
        <f>'5-12'!N36</f>
        <v>0</v>
      </c>
      <c r="F11" s="21">
        <f>'5-12'!O36</f>
        <v>0</v>
      </c>
      <c r="G11" s="21">
        <f>'5-12'!P36</f>
        <v>0</v>
      </c>
      <c r="H11" s="21">
        <f>'5-12'!Q36</f>
        <v>0</v>
      </c>
      <c r="I11" s="21">
        <f>'5-12'!R36</f>
        <v>0</v>
      </c>
      <c r="J11" s="117">
        <f>'5-12'!S36</f>
        <v>0</v>
      </c>
      <c r="K11" s="21">
        <f>'5-12'!T36</f>
        <v>0</v>
      </c>
      <c r="L11" s="21">
        <f>'5-12'!U36</f>
        <v>0</v>
      </c>
      <c r="M11" s="21">
        <f>'5-12'!V36</f>
        <v>0</v>
      </c>
    </row>
    <row r="12" spans="1:18" s="17" customFormat="1" ht="13.5" customHeight="1">
      <c r="A12" s="98" t="s">
        <v>22</v>
      </c>
      <c r="B12" s="48"/>
      <c r="C12" s="21">
        <f>'6-12'!L36</f>
        <v>0</v>
      </c>
      <c r="D12" s="21">
        <f>'6-12'!M36</f>
        <v>0</v>
      </c>
      <c r="E12" s="21">
        <f>'6-12'!N36</f>
        <v>0</v>
      </c>
      <c r="F12" s="21">
        <f>'6-12'!O36</f>
        <v>0</v>
      </c>
      <c r="G12" s="21">
        <f>'6-12'!P36</f>
        <v>0</v>
      </c>
      <c r="H12" s="21">
        <f>'6-12'!Q36</f>
        <v>0</v>
      </c>
      <c r="I12" s="21">
        <f>'6-12'!R36</f>
        <v>0</v>
      </c>
      <c r="J12" s="117">
        <f>'6-12'!S36</f>
        <v>0</v>
      </c>
      <c r="K12" s="21">
        <f>'6-12'!T36</f>
        <v>0</v>
      </c>
      <c r="L12" s="21">
        <f>'6-12'!U36</f>
        <v>0</v>
      </c>
      <c r="M12" s="21">
        <f>'6-12'!V36</f>
        <v>0</v>
      </c>
    </row>
    <row r="13" spans="1:18" s="17" customFormat="1" ht="13.5" customHeight="1">
      <c r="A13" s="98" t="s">
        <v>14</v>
      </c>
      <c r="B13" s="49"/>
      <c r="C13" s="21">
        <f>'7-12'!L36</f>
        <v>0</v>
      </c>
      <c r="D13" s="21">
        <f>'7-12'!M36</f>
        <v>0</v>
      </c>
      <c r="E13" s="21">
        <f>'7-12'!N36</f>
        <v>0</v>
      </c>
      <c r="F13" s="21">
        <f>'7-12'!O36</f>
        <v>0</v>
      </c>
      <c r="G13" s="21">
        <f>'7-12'!P36</f>
        <v>0</v>
      </c>
      <c r="H13" s="21">
        <f>'7-12'!Q36</f>
        <v>0</v>
      </c>
      <c r="I13" s="21">
        <f>'7-12'!R36</f>
        <v>0</v>
      </c>
      <c r="J13" s="117">
        <f>'7-12'!S36</f>
        <v>0</v>
      </c>
      <c r="K13" s="163">
        <f>'7-12'!T36</f>
        <v>0</v>
      </c>
      <c r="L13" s="163">
        <f>'7-12'!U36</f>
        <v>0</v>
      </c>
      <c r="M13" s="163">
        <f>'7-12'!V36</f>
        <v>0</v>
      </c>
    </row>
    <row r="14" spans="1:18" s="17" customFormat="1" ht="19.5" customHeight="1">
      <c r="A14" s="99" t="s">
        <v>17</v>
      </c>
      <c r="B14" s="24" t="s">
        <v>73</v>
      </c>
      <c r="C14" s="50">
        <f>SUM(C10:C13)</f>
        <v>0</v>
      </c>
      <c r="D14" s="50">
        <f t="shared" ref="D14:J14" si="2">SUM(D10:D13)</f>
        <v>0</v>
      </c>
      <c r="E14" s="50">
        <f t="shared" si="2"/>
        <v>0</v>
      </c>
      <c r="F14" s="50">
        <f t="shared" si="2"/>
        <v>0</v>
      </c>
      <c r="G14" s="50">
        <f t="shared" si="2"/>
        <v>0</v>
      </c>
      <c r="H14" s="50">
        <f t="shared" si="2"/>
        <v>0</v>
      </c>
      <c r="I14" s="50">
        <f t="shared" si="2"/>
        <v>0</v>
      </c>
      <c r="J14" s="118">
        <f t="shared" si="2"/>
        <v>0</v>
      </c>
      <c r="K14" s="50">
        <f>SUM(K10:K13)</f>
        <v>0</v>
      </c>
      <c r="L14" s="50">
        <f t="shared" ref="L14:M14" si="3">SUM(L10:L13)</f>
        <v>0</v>
      </c>
      <c r="M14" s="50">
        <f t="shared" si="3"/>
        <v>0</v>
      </c>
    </row>
    <row r="15" spans="1:18" s="17" customFormat="1" ht="13.5" customHeight="1">
      <c r="A15" s="98" t="s">
        <v>3</v>
      </c>
      <c r="B15" s="47"/>
      <c r="C15" s="21">
        <f>'8-12'!L36</f>
        <v>0</v>
      </c>
      <c r="D15" s="21">
        <f>'8-12'!M36</f>
        <v>0</v>
      </c>
      <c r="E15" s="21">
        <f>'8-12'!N36</f>
        <v>0</v>
      </c>
      <c r="F15" s="21">
        <f>'8-12'!O36</f>
        <v>0</v>
      </c>
      <c r="G15" s="21">
        <f>'8-12'!P36</f>
        <v>0</v>
      </c>
      <c r="H15" s="21">
        <f>'8-12'!Q36</f>
        <v>0</v>
      </c>
      <c r="I15" s="21">
        <f>'8-12'!R36</f>
        <v>0</v>
      </c>
      <c r="J15" s="117">
        <f>'8-12'!S36</f>
        <v>0</v>
      </c>
      <c r="K15" s="21">
        <f>'8-12'!T36</f>
        <v>0</v>
      </c>
      <c r="L15" s="21">
        <f>'8-12'!U36</f>
        <v>0</v>
      </c>
      <c r="M15" s="21">
        <f>'8-12'!V36</f>
        <v>0</v>
      </c>
    </row>
    <row r="16" spans="1:18" s="16" customFormat="1" ht="13.5" customHeight="1">
      <c r="A16" s="98" t="s">
        <v>4</v>
      </c>
      <c r="B16" s="48"/>
      <c r="C16" s="21">
        <f>'9-12'!L36</f>
        <v>0</v>
      </c>
      <c r="D16" s="21">
        <f>'9-12'!M36</f>
        <v>0</v>
      </c>
      <c r="E16" s="21">
        <f>'9-12'!N36</f>
        <v>0</v>
      </c>
      <c r="F16" s="21">
        <f>'9-12'!O36</f>
        <v>0</v>
      </c>
      <c r="G16" s="21">
        <f>'9-12'!P36</f>
        <v>0</v>
      </c>
      <c r="H16" s="21">
        <f>'9-12'!Q36</f>
        <v>0</v>
      </c>
      <c r="I16" s="21">
        <f>'9-12'!R36</f>
        <v>0</v>
      </c>
      <c r="J16" s="117">
        <f>'9-12'!S36</f>
        <v>0</v>
      </c>
      <c r="K16" s="21">
        <f>'9-12'!T36</f>
        <v>0</v>
      </c>
      <c r="L16" s="21">
        <f>'9-12'!U36</f>
        <v>0</v>
      </c>
      <c r="M16" s="21">
        <f>'9-12'!V36</f>
        <v>0</v>
      </c>
    </row>
    <row r="17" spans="1:13" s="16" customFormat="1" ht="13.5" customHeight="1">
      <c r="A17" s="98" t="s">
        <v>15</v>
      </c>
      <c r="B17" s="48"/>
      <c r="C17" s="21">
        <f>'10-12'!L36</f>
        <v>0</v>
      </c>
      <c r="D17" s="21">
        <f>'10-12'!M36</f>
        <v>0</v>
      </c>
      <c r="E17" s="21">
        <f>'10-12'!N36</f>
        <v>0</v>
      </c>
      <c r="F17" s="21">
        <f>'10-12'!O36</f>
        <v>0</v>
      </c>
      <c r="G17" s="21">
        <f>'10-12'!P36</f>
        <v>0</v>
      </c>
      <c r="H17" s="21">
        <f>'10-12'!Q36</f>
        <v>0</v>
      </c>
      <c r="I17" s="21">
        <f>'10-12'!R36</f>
        <v>0</v>
      </c>
      <c r="J17" s="117">
        <f>'10-12'!S36</f>
        <v>0</v>
      </c>
      <c r="K17" s="21">
        <f>'10-12'!T36</f>
        <v>0</v>
      </c>
      <c r="L17" s="21">
        <f>'10-12'!U36</f>
        <v>0</v>
      </c>
      <c r="M17" s="21">
        <f>'10-12'!V36</f>
        <v>0</v>
      </c>
    </row>
    <row r="18" spans="1:13" s="16" customFormat="1" ht="13.5" customHeight="1">
      <c r="A18" s="98" t="s">
        <v>5</v>
      </c>
      <c r="B18" s="48"/>
      <c r="C18" s="21">
        <f>'11-12'!L36</f>
        <v>0</v>
      </c>
      <c r="D18" s="21">
        <f>'11-12'!M36</f>
        <v>0</v>
      </c>
      <c r="E18" s="21">
        <f>'11-12'!N36</f>
        <v>0</v>
      </c>
      <c r="F18" s="21">
        <f>'11-12'!O36</f>
        <v>0</v>
      </c>
      <c r="G18" s="21">
        <f>'11-12'!P36</f>
        <v>0</v>
      </c>
      <c r="H18" s="21">
        <f>'11-12'!Q36</f>
        <v>0</v>
      </c>
      <c r="I18" s="21">
        <f>'11-12'!R36</f>
        <v>0</v>
      </c>
      <c r="J18" s="117">
        <f>'11-12'!S36</f>
        <v>0</v>
      </c>
      <c r="K18" s="163">
        <f>'11-12'!T36</f>
        <v>0</v>
      </c>
      <c r="L18" s="163">
        <f>'11-12'!U36</f>
        <v>0</v>
      </c>
      <c r="M18" s="163">
        <f>'11-12'!V36</f>
        <v>0</v>
      </c>
    </row>
    <row r="19" spans="1:13" s="16" customFormat="1" ht="13.5" customHeight="1">
      <c r="A19" s="98" t="s">
        <v>16</v>
      </c>
      <c r="B19" s="49"/>
      <c r="C19" s="21">
        <f>'12-12'!L36</f>
        <v>0</v>
      </c>
      <c r="D19" s="21">
        <f>'12-12'!M36</f>
        <v>0</v>
      </c>
      <c r="E19" s="21">
        <f>'12-12'!N36</f>
        <v>0</v>
      </c>
      <c r="F19" s="21">
        <f>'12-12'!O36</f>
        <v>0</v>
      </c>
      <c r="G19" s="21">
        <f>'12-12'!P36</f>
        <v>0</v>
      </c>
      <c r="H19" s="21">
        <f>'12-12'!Q36</f>
        <v>0</v>
      </c>
      <c r="I19" s="21">
        <f>'12-12'!R36</f>
        <v>0</v>
      </c>
      <c r="J19" s="117">
        <f>'12-12'!S36</f>
        <v>0</v>
      </c>
      <c r="K19" s="21">
        <f>'12-12'!T36</f>
        <v>0</v>
      </c>
      <c r="L19" s="21">
        <f>'12-12'!U36</f>
        <v>0</v>
      </c>
      <c r="M19" s="21">
        <f>'12-12'!V36</f>
        <v>0</v>
      </c>
    </row>
    <row r="20" spans="1:13" s="17" customFormat="1" ht="23.25" customHeight="1" thickBot="1">
      <c r="A20" s="100" t="s">
        <v>17</v>
      </c>
      <c r="B20" s="29" t="s">
        <v>74</v>
      </c>
      <c r="C20" s="51">
        <f>SUM(C15:C19)</f>
        <v>0</v>
      </c>
      <c r="D20" s="51">
        <f t="shared" ref="D20:J20" si="4">SUM(D15:D19)</f>
        <v>0</v>
      </c>
      <c r="E20" s="51">
        <f t="shared" si="4"/>
        <v>0</v>
      </c>
      <c r="F20" s="51">
        <f t="shared" si="4"/>
        <v>0</v>
      </c>
      <c r="G20" s="51">
        <f t="shared" si="4"/>
        <v>0</v>
      </c>
      <c r="H20" s="51">
        <f t="shared" si="4"/>
        <v>0</v>
      </c>
      <c r="I20" s="51">
        <f t="shared" si="4"/>
        <v>0</v>
      </c>
      <c r="J20" s="119">
        <f t="shared" si="4"/>
        <v>0</v>
      </c>
      <c r="K20" s="51">
        <f>SUM(K15:K19)</f>
        <v>0</v>
      </c>
      <c r="L20" s="51">
        <f t="shared" ref="L20:M20" si="5">SUM(L15:L19)</f>
        <v>0</v>
      </c>
      <c r="M20" s="51">
        <f t="shared" si="5"/>
        <v>0</v>
      </c>
    </row>
    <row r="21" spans="1:13" s="17" customFormat="1" ht="22.5" customHeight="1" thickBot="1">
      <c r="A21" s="30" t="s">
        <v>17</v>
      </c>
      <c r="B21" s="31" t="s">
        <v>75</v>
      </c>
      <c r="C21" s="32">
        <f>C9+C14+C20</f>
        <v>0</v>
      </c>
      <c r="D21" s="32">
        <f t="shared" ref="D21:J21" si="6">D9+D14+D20</f>
        <v>0</v>
      </c>
      <c r="E21" s="32">
        <f t="shared" si="6"/>
        <v>0</v>
      </c>
      <c r="F21" s="32">
        <f t="shared" si="6"/>
        <v>0</v>
      </c>
      <c r="G21" s="32">
        <f t="shared" si="6"/>
        <v>0</v>
      </c>
      <c r="H21" s="32">
        <f t="shared" si="6"/>
        <v>0</v>
      </c>
      <c r="I21" s="32">
        <f t="shared" si="6"/>
        <v>0</v>
      </c>
      <c r="J21" s="120">
        <f t="shared" si="6"/>
        <v>0</v>
      </c>
      <c r="K21" s="32">
        <f>SUM(K20,K14,K9)</f>
        <v>0</v>
      </c>
      <c r="L21" s="32">
        <f t="shared" ref="L21:M21" si="7">SUM(L20,L14,L9)</f>
        <v>0</v>
      </c>
      <c r="M21" s="32">
        <f t="shared" si="7"/>
        <v>0</v>
      </c>
    </row>
    <row r="22" spans="1:13">
      <c r="B22" s="1"/>
    </row>
    <row r="23" spans="1:13">
      <c r="B23" s="1"/>
    </row>
    <row r="25" spans="1:13">
      <c r="A25" s="1" t="s">
        <v>70</v>
      </c>
      <c r="D25" s="70"/>
      <c r="E25" s="70"/>
      <c r="F25" s="70"/>
      <c r="H25" s="1" t="s">
        <v>12</v>
      </c>
      <c r="I25" s="70"/>
      <c r="J25" s="70"/>
      <c r="K25" s="70"/>
    </row>
    <row r="30" spans="1:13" hidden="1"/>
    <row r="31" spans="1:13" ht="18.75" hidden="1">
      <c r="A31" s="188" t="s">
        <v>24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60"/>
      <c r="L31" s="160"/>
    </row>
    <row r="32" spans="1:13" hidden="1">
      <c r="A32" s="181" t="s">
        <v>0</v>
      </c>
      <c r="B32" s="182"/>
      <c r="C32" s="190" t="str">
        <f>Stundsatz!B2</f>
        <v>Bitte Name im Reiter "Stundensatz" eintragen</v>
      </c>
      <c r="D32" s="191"/>
      <c r="E32" s="191"/>
      <c r="F32" s="191"/>
      <c r="G32" s="191"/>
      <c r="H32" s="191"/>
      <c r="I32" s="191"/>
      <c r="J32" s="191"/>
      <c r="K32" s="161"/>
      <c r="L32" s="161"/>
    </row>
    <row r="33" spans="1:13" hidden="1">
      <c r="A33" s="194" t="s">
        <v>40</v>
      </c>
      <c r="B33" s="195"/>
      <c r="C33" s="52" t="str">
        <f>Stundsatz!C1</f>
        <v>E-Learning @ FH Lübeck</v>
      </c>
      <c r="D33" s="142"/>
      <c r="E33" s="142"/>
      <c r="F33" s="142"/>
      <c r="G33" s="142"/>
      <c r="H33" s="142"/>
      <c r="I33" s="142"/>
      <c r="J33" s="142"/>
      <c r="K33" s="161"/>
      <c r="L33" s="161"/>
    </row>
    <row r="34" spans="1:13" hidden="1">
      <c r="A34" s="181" t="s">
        <v>1</v>
      </c>
      <c r="B34" s="182"/>
      <c r="C34" s="192" t="str">
        <f>Stundsatz!B3</f>
        <v>Fachhochschule Lübeck</v>
      </c>
      <c r="D34" s="193"/>
      <c r="E34" s="193"/>
      <c r="F34" s="193"/>
      <c r="G34" s="193"/>
      <c r="H34" s="193"/>
      <c r="I34" s="193"/>
      <c r="J34" s="193"/>
      <c r="K34" s="162"/>
      <c r="L34" s="162"/>
    </row>
    <row r="35" spans="1:13" ht="24" hidden="1">
      <c r="A35" s="97" t="s">
        <v>59</v>
      </c>
      <c r="B35" s="25"/>
      <c r="C35" s="26" t="s">
        <v>47</v>
      </c>
      <c r="D35" s="26" t="s">
        <v>45</v>
      </c>
      <c r="E35" s="26" t="s">
        <v>55</v>
      </c>
      <c r="F35" s="26" t="s">
        <v>48</v>
      </c>
      <c r="G35" s="26" t="str">
        <f>G5</f>
        <v>Casemaker</v>
      </c>
      <c r="H35" s="26" t="str">
        <f t="shared" ref="H35:J35" si="8">H5</f>
        <v>E-Learning</v>
      </c>
      <c r="I35" s="26" t="str">
        <f t="shared" si="8"/>
        <v>MBG</v>
      </c>
      <c r="J35" s="26" t="str">
        <f t="shared" si="8"/>
        <v>ZUST</v>
      </c>
      <c r="K35" s="26" t="s">
        <v>66</v>
      </c>
      <c r="L35" s="26" t="s">
        <v>67</v>
      </c>
      <c r="M35" s="26" t="s">
        <v>68</v>
      </c>
    </row>
    <row r="36" spans="1:13" hidden="1">
      <c r="A36" s="98" t="s">
        <v>18</v>
      </c>
      <c r="B36" s="121"/>
      <c r="C36" s="21" t="e">
        <f>Stundsatz!$E$5*'Stunden-Aufwand insgesamt'!C6</f>
        <v>#VALUE!</v>
      </c>
      <c r="D36" s="21" t="e">
        <f>Stundsatz!$E$5*'Stunden-Aufwand insgesamt'!D6</f>
        <v>#VALUE!</v>
      </c>
      <c r="E36" s="21" t="e">
        <f>Stundsatz!$E$5*'Stunden-Aufwand insgesamt'!E6</f>
        <v>#VALUE!</v>
      </c>
      <c r="F36" s="21" t="e">
        <f>Stundsatz!$E$5*'Stunden-Aufwand insgesamt'!F6</f>
        <v>#VALUE!</v>
      </c>
      <c r="G36" s="21" t="e">
        <f>Stundsatz!$E$5*'Stunden-Aufwand insgesamt'!G6</f>
        <v>#VALUE!</v>
      </c>
      <c r="H36" s="21" t="e">
        <f>Stundsatz!$E$5*'Stunden-Aufwand insgesamt'!H6</f>
        <v>#VALUE!</v>
      </c>
      <c r="I36" s="21" t="e">
        <f>Stundsatz!$E$5*'Stunden-Aufwand insgesamt'!I6</f>
        <v>#VALUE!</v>
      </c>
      <c r="J36" s="21" t="e">
        <f>Stundsatz!$E$5*'Stunden-Aufwand insgesamt'!J6</f>
        <v>#VALUE!</v>
      </c>
      <c r="K36" s="21" t="e">
        <f>Stundsatz!$E$5*'Stunden-Aufwand insgesamt'!K6</f>
        <v>#VALUE!</v>
      </c>
      <c r="L36" s="21" t="e">
        <f>Stundsatz!$E$5*'Stunden-Aufwand insgesamt'!L6</f>
        <v>#VALUE!</v>
      </c>
      <c r="M36" s="21" t="e">
        <f>Stundsatz!$E$5*'Stunden-Aufwand insgesamt'!M6</f>
        <v>#VALUE!</v>
      </c>
    </row>
    <row r="37" spans="1:13" hidden="1">
      <c r="A37" s="98" t="s">
        <v>19</v>
      </c>
      <c r="B37" s="121"/>
      <c r="C37" s="21" t="e">
        <f>Stundsatz!$E$5*'Stunden-Aufwand insgesamt'!C7</f>
        <v>#VALUE!</v>
      </c>
      <c r="D37" s="21" t="e">
        <f>Stundsatz!$E$5*'Stunden-Aufwand insgesamt'!D7</f>
        <v>#VALUE!</v>
      </c>
      <c r="E37" s="21" t="e">
        <f>Stundsatz!$E$5*'Stunden-Aufwand insgesamt'!E7</f>
        <v>#VALUE!</v>
      </c>
      <c r="F37" s="21" t="e">
        <f>Stundsatz!$E$5*'Stunden-Aufwand insgesamt'!F7</f>
        <v>#VALUE!</v>
      </c>
      <c r="G37" s="21" t="e">
        <f>Stundsatz!$E$5*'Stunden-Aufwand insgesamt'!G7</f>
        <v>#VALUE!</v>
      </c>
      <c r="H37" s="21" t="e">
        <f>Stundsatz!$E$5*'Stunden-Aufwand insgesamt'!H7</f>
        <v>#VALUE!</v>
      </c>
      <c r="I37" s="21" t="e">
        <f>Stundsatz!$E$5*'Stunden-Aufwand insgesamt'!I7</f>
        <v>#VALUE!</v>
      </c>
      <c r="J37" s="21" t="e">
        <f>Stundsatz!$E$5*'Stunden-Aufwand insgesamt'!J7</f>
        <v>#VALUE!</v>
      </c>
      <c r="K37" s="21" t="e">
        <f>Stundsatz!$E$5*'Stunden-Aufwand insgesamt'!K7</f>
        <v>#VALUE!</v>
      </c>
      <c r="L37" s="21" t="e">
        <f>Stundsatz!$E$5*'Stunden-Aufwand insgesamt'!L7</f>
        <v>#VALUE!</v>
      </c>
      <c r="M37" s="21" t="e">
        <f>Stundsatz!$E$5*'Stunden-Aufwand insgesamt'!M7</f>
        <v>#VALUE!</v>
      </c>
    </row>
    <row r="38" spans="1:13" hidden="1">
      <c r="A38" s="98" t="s">
        <v>20</v>
      </c>
      <c r="B38" s="121"/>
      <c r="C38" s="21" t="e">
        <f>Stundsatz!$E$5*'Stunden-Aufwand insgesamt'!C8</f>
        <v>#VALUE!</v>
      </c>
      <c r="D38" s="21" t="e">
        <f>Stundsatz!$E$5*'Stunden-Aufwand insgesamt'!D8</f>
        <v>#VALUE!</v>
      </c>
      <c r="E38" s="21" t="e">
        <f>Stundsatz!$E$5*'Stunden-Aufwand insgesamt'!E8</f>
        <v>#VALUE!</v>
      </c>
      <c r="F38" s="21" t="e">
        <f>Stundsatz!$E$5*'Stunden-Aufwand insgesamt'!F8</f>
        <v>#VALUE!</v>
      </c>
      <c r="G38" s="21" t="e">
        <f>Stundsatz!$E$5*'Stunden-Aufwand insgesamt'!G8</f>
        <v>#VALUE!</v>
      </c>
      <c r="H38" s="21" t="e">
        <f>Stundsatz!$E$5*'Stunden-Aufwand insgesamt'!H8</f>
        <v>#VALUE!</v>
      </c>
      <c r="I38" s="21" t="e">
        <f>Stundsatz!$E$5*'Stunden-Aufwand insgesamt'!I8</f>
        <v>#VALUE!</v>
      </c>
      <c r="J38" s="21" t="e">
        <f>Stundsatz!$E$5*'Stunden-Aufwand insgesamt'!J8</f>
        <v>#VALUE!</v>
      </c>
      <c r="K38" s="21" t="e">
        <f>Stundsatz!$E$5*'Stunden-Aufwand insgesamt'!K8</f>
        <v>#VALUE!</v>
      </c>
      <c r="L38" s="21" t="e">
        <f>Stundsatz!$E$5*'Stunden-Aufwand insgesamt'!L8</f>
        <v>#VALUE!</v>
      </c>
      <c r="M38" s="21" t="e">
        <f>Stundsatz!$E$5*'Stunden-Aufwand insgesamt'!M8</f>
        <v>#VALUE!</v>
      </c>
    </row>
    <row r="39" spans="1:13" ht="16.5" hidden="1" customHeight="1">
      <c r="A39" s="101" t="s">
        <v>17</v>
      </c>
      <c r="B39" s="22" t="s">
        <v>60</v>
      </c>
      <c r="C39" s="23" t="e">
        <f>SUM(C36:C38)</f>
        <v>#VALUE!</v>
      </c>
      <c r="D39" s="23" t="e">
        <f t="shared" ref="D39:J39" si="9">SUM(D36:D38)</f>
        <v>#VALUE!</v>
      </c>
      <c r="E39" s="23" t="e">
        <f t="shared" si="9"/>
        <v>#VALUE!</v>
      </c>
      <c r="F39" s="23" t="e">
        <f t="shared" si="9"/>
        <v>#VALUE!</v>
      </c>
      <c r="G39" s="23" t="e">
        <f t="shared" si="9"/>
        <v>#VALUE!</v>
      </c>
      <c r="H39" s="23" t="e">
        <f t="shared" si="9"/>
        <v>#VALUE!</v>
      </c>
      <c r="I39" s="23" t="e">
        <f t="shared" si="9"/>
        <v>#VALUE!</v>
      </c>
      <c r="J39" s="23" t="e">
        <f t="shared" si="9"/>
        <v>#VALUE!</v>
      </c>
      <c r="K39" s="23" t="e">
        <f t="shared" ref="K39:M39" si="10">SUM(K36:K38)</f>
        <v>#VALUE!</v>
      </c>
      <c r="L39" s="23" t="e">
        <f t="shared" si="10"/>
        <v>#VALUE!</v>
      </c>
      <c r="M39" s="23" t="e">
        <f t="shared" si="10"/>
        <v>#VALUE!</v>
      </c>
    </row>
    <row r="40" spans="1:13" hidden="1">
      <c r="A40" s="98" t="s">
        <v>6</v>
      </c>
      <c r="B40" s="121"/>
      <c r="C40" s="21" t="e">
        <f>Stundsatz!$E$6*'Stunden-Aufwand insgesamt'!C10</f>
        <v>#VALUE!</v>
      </c>
      <c r="D40" s="21" t="e">
        <f>Stundsatz!$E$6*'Stunden-Aufwand insgesamt'!D10</f>
        <v>#VALUE!</v>
      </c>
      <c r="E40" s="21" t="e">
        <f>Stundsatz!$E$6*'Stunden-Aufwand insgesamt'!E10</f>
        <v>#VALUE!</v>
      </c>
      <c r="F40" s="21" t="e">
        <f>Stundsatz!$E$6*'Stunden-Aufwand insgesamt'!F10</f>
        <v>#VALUE!</v>
      </c>
      <c r="G40" s="21" t="e">
        <f>Stundsatz!$E$6*'Stunden-Aufwand insgesamt'!G10</f>
        <v>#VALUE!</v>
      </c>
      <c r="H40" s="21" t="e">
        <f>Stundsatz!$E$6*'Stunden-Aufwand insgesamt'!H10</f>
        <v>#VALUE!</v>
      </c>
      <c r="I40" s="21" t="e">
        <f>Stundsatz!$E$6*'Stunden-Aufwand insgesamt'!I10</f>
        <v>#VALUE!</v>
      </c>
      <c r="J40" s="21" t="e">
        <f>Stundsatz!$E$6*'Stunden-Aufwand insgesamt'!J10</f>
        <v>#VALUE!</v>
      </c>
      <c r="K40" s="21" t="e">
        <f>Stundsatz!$E$6*'Stunden-Aufwand insgesamt'!K10</f>
        <v>#VALUE!</v>
      </c>
      <c r="L40" s="21" t="e">
        <f>Stundsatz!$E$6*'Stunden-Aufwand insgesamt'!L10</f>
        <v>#VALUE!</v>
      </c>
      <c r="M40" s="21" t="e">
        <f>Stundsatz!$E$6*'Stunden-Aufwand insgesamt'!M10</f>
        <v>#VALUE!</v>
      </c>
    </row>
    <row r="41" spans="1:13" hidden="1">
      <c r="A41" s="98" t="s">
        <v>30</v>
      </c>
      <c r="B41" s="121"/>
      <c r="C41" s="21" t="e">
        <f>Stundsatz!$E$6*'Stunden-Aufwand insgesamt'!C11</f>
        <v>#VALUE!</v>
      </c>
      <c r="D41" s="21" t="e">
        <f>Stundsatz!$E$6*'Stunden-Aufwand insgesamt'!D11</f>
        <v>#VALUE!</v>
      </c>
      <c r="E41" s="21" t="e">
        <f>Stundsatz!$E$6*'Stunden-Aufwand insgesamt'!E11</f>
        <v>#VALUE!</v>
      </c>
      <c r="F41" s="21" t="e">
        <f>Stundsatz!$E$6*'Stunden-Aufwand insgesamt'!F11</f>
        <v>#VALUE!</v>
      </c>
      <c r="G41" s="21" t="e">
        <f>Stundsatz!$E$6*'Stunden-Aufwand insgesamt'!G11</f>
        <v>#VALUE!</v>
      </c>
      <c r="H41" s="21" t="e">
        <f>Stundsatz!$E$6*'Stunden-Aufwand insgesamt'!H11</f>
        <v>#VALUE!</v>
      </c>
      <c r="I41" s="21" t="e">
        <f>Stundsatz!$E$6*'Stunden-Aufwand insgesamt'!I11</f>
        <v>#VALUE!</v>
      </c>
      <c r="J41" s="21" t="e">
        <f>Stundsatz!$E$6*'Stunden-Aufwand insgesamt'!J11</f>
        <v>#VALUE!</v>
      </c>
      <c r="K41" s="21" t="e">
        <f>Stundsatz!$E$6*'Stunden-Aufwand insgesamt'!K11</f>
        <v>#VALUE!</v>
      </c>
      <c r="L41" s="21" t="e">
        <f>Stundsatz!$E$6*'Stunden-Aufwand insgesamt'!L11</f>
        <v>#VALUE!</v>
      </c>
      <c r="M41" s="21" t="e">
        <f>Stundsatz!$E$6*'Stunden-Aufwand insgesamt'!M11</f>
        <v>#VALUE!</v>
      </c>
    </row>
    <row r="42" spans="1:13" hidden="1">
      <c r="A42" s="98" t="s">
        <v>22</v>
      </c>
      <c r="B42" s="121"/>
      <c r="C42" s="21" t="e">
        <f>Stundsatz!$E$6*'Stunden-Aufwand insgesamt'!C12</f>
        <v>#VALUE!</v>
      </c>
      <c r="D42" s="21" t="e">
        <f>Stundsatz!$E$6*'Stunden-Aufwand insgesamt'!D12</f>
        <v>#VALUE!</v>
      </c>
      <c r="E42" s="21" t="e">
        <f>Stundsatz!$E$6*'Stunden-Aufwand insgesamt'!E12</f>
        <v>#VALUE!</v>
      </c>
      <c r="F42" s="21" t="e">
        <f>Stundsatz!$E$6*'Stunden-Aufwand insgesamt'!F12</f>
        <v>#VALUE!</v>
      </c>
      <c r="G42" s="21" t="e">
        <f>Stundsatz!$E$6*'Stunden-Aufwand insgesamt'!G12</f>
        <v>#VALUE!</v>
      </c>
      <c r="H42" s="21" t="e">
        <f>Stundsatz!$E$6*'Stunden-Aufwand insgesamt'!H12</f>
        <v>#VALUE!</v>
      </c>
      <c r="I42" s="21" t="e">
        <f>Stundsatz!$E$6*'Stunden-Aufwand insgesamt'!I12</f>
        <v>#VALUE!</v>
      </c>
      <c r="J42" s="21" t="e">
        <f>Stundsatz!$E$6*'Stunden-Aufwand insgesamt'!J12</f>
        <v>#VALUE!</v>
      </c>
      <c r="K42" s="21" t="e">
        <f>Stundsatz!$E$6*'Stunden-Aufwand insgesamt'!K12</f>
        <v>#VALUE!</v>
      </c>
      <c r="L42" s="21" t="e">
        <f>Stundsatz!$E$6*'Stunden-Aufwand insgesamt'!L12</f>
        <v>#VALUE!</v>
      </c>
      <c r="M42" s="21" t="e">
        <f>Stundsatz!$E$6*'Stunden-Aufwand insgesamt'!M12</f>
        <v>#VALUE!</v>
      </c>
    </row>
    <row r="43" spans="1:13" hidden="1">
      <c r="A43" s="98" t="s">
        <v>14</v>
      </c>
      <c r="B43" s="121"/>
      <c r="C43" s="21" t="e">
        <f>Stundsatz!$E$6*'Stunden-Aufwand insgesamt'!C13</f>
        <v>#VALUE!</v>
      </c>
      <c r="D43" s="21" t="e">
        <f>Stundsatz!$E$6*'Stunden-Aufwand insgesamt'!D13</f>
        <v>#VALUE!</v>
      </c>
      <c r="E43" s="21" t="e">
        <f>Stundsatz!$E$6*'Stunden-Aufwand insgesamt'!E13</f>
        <v>#VALUE!</v>
      </c>
      <c r="F43" s="21" t="e">
        <f>Stundsatz!$E$6*'Stunden-Aufwand insgesamt'!F13</f>
        <v>#VALUE!</v>
      </c>
      <c r="G43" s="21" t="e">
        <f>Stundsatz!$E$6*'Stunden-Aufwand insgesamt'!G13</f>
        <v>#VALUE!</v>
      </c>
      <c r="H43" s="21" t="e">
        <f>Stundsatz!$E$6*'Stunden-Aufwand insgesamt'!H13</f>
        <v>#VALUE!</v>
      </c>
      <c r="I43" s="21" t="e">
        <f>Stundsatz!$E$6*'Stunden-Aufwand insgesamt'!I13</f>
        <v>#VALUE!</v>
      </c>
      <c r="J43" s="21" t="e">
        <f>Stundsatz!$E$6*'Stunden-Aufwand insgesamt'!J13</f>
        <v>#VALUE!</v>
      </c>
      <c r="K43" s="21" t="e">
        <f>Stundsatz!$E$6*'Stunden-Aufwand insgesamt'!K13</f>
        <v>#VALUE!</v>
      </c>
      <c r="L43" s="21" t="e">
        <f>Stundsatz!$E$6*'Stunden-Aufwand insgesamt'!L13</f>
        <v>#VALUE!</v>
      </c>
      <c r="M43" s="21" t="e">
        <f>Stundsatz!$E$6*'Stunden-Aufwand insgesamt'!M13</f>
        <v>#VALUE!</v>
      </c>
    </row>
    <row r="44" spans="1:13" ht="15.75" hidden="1" customHeight="1">
      <c r="A44" s="102" t="s">
        <v>17</v>
      </c>
      <c r="B44" s="27" t="s">
        <v>61</v>
      </c>
      <c r="C44" s="28" t="e">
        <f>SUM(C40:C43)</f>
        <v>#VALUE!</v>
      </c>
      <c r="D44" s="28" t="e">
        <f t="shared" ref="D44:J44" si="11">SUM(D40:D43)</f>
        <v>#VALUE!</v>
      </c>
      <c r="E44" s="28" t="e">
        <f t="shared" si="11"/>
        <v>#VALUE!</v>
      </c>
      <c r="F44" s="28" t="e">
        <f t="shared" si="11"/>
        <v>#VALUE!</v>
      </c>
      <c r="G44" s="28" t="e">
        <f t="shared" si="11"/>
        <v>#VALUE!</v>
      </c>
      <c r="H44" s="28" t="e">
        <f t="shared" si="11"/>
        <v>#VALUE!</v>
      </c>
      <c r="I44" s="28" t="e">
        <f t="shared" si="11"/>
        <v>#VALUE!</v>
      </c>
      <c r="J44" s="28" t="e">
        <f t="shared" si="11"/>
        <v>#VALUE!</v>
      </c>
      <c r="K44" s="28" t="e">
        <f t="shared" ref="K44:M44" si="12">SUM(K40:K43)</f>
        <v>#VALUE!</v>
      </c>
      <c r="L44" s="28" t="e">
        <f t="shared" si="12"/>
        <v>#VALUE!</v>
      </c>
      <c r="M44" s="28" t="e">
        <f t="shared" si="12"/>
        <v>#VALUE!</v>
      </c>
    </row>
    <row r="45" spans="1:13" hidden="1">
      <c r="A45" s="98" t="s">
        <v>3</v>
      </c>
      <c r="B45" s="121"/>
      <c r="C45" s="21" t="e">
        <f>Stundsatz!$E$7*'Stunden-Aufwand insgesamt'!C15</f>
        <v>#VALUE!</v>
      </c>
      <c r="D45" s="21" t="e">
        <f>Stundsatz!$E$7*'Stunden-Aufwand insgesamt'!D15</f>
        <v>#VALUE!</v>
      </c>
      <c r="E45" s="21" t="e">
        <f>Stundsatz!$E$7*'Stunden-Aufwand insgesamt'!E15</f>
        <v>#VALUE!</v>
      </c>
      <c r="F45" s="21" t="e">
        <f>Stundsatz!$E$7*'Stunden-Aufwand insgesamt'!F15</f>
        <v>#VALUE!</v>
      </c>
      <c r="G45" s="21" t="e">
        <f>Stundsatz!$E$7*'Stunden-Aufwand insgesamt'!G15</f>
        <v>#VALUE!</v>
      </c>
      <c r="H45" s="21" t="e">
        <f>Stundsatz!$E$7*'Stunden-Aufwand insgesamt'!H15</f>
        <v>#VALUE!</v>
      </c>
      <c r="I45" s="21" t="e">
        <f>Stundsatz!$E$7*'Stunden-Aufwand insgesamt'!I15</f>
        <v>#VALUE!</v>
      </c>
      <c r="J45" s="21" t="e">
        <f>Stundsatz!$E$7*'Stunden-Aufwand insgesamt'!J15</f>
        <v>#VALUE!</v>
      </c>
      <c r="K45" s="21" t="e">
        <f>Stundsatz!$E$7*'Stunden-Aufwand insgesamt'!K15</f>
        <v>#VALUE!</v>
      </c>
      <c r="L45" s="21" t="e">
        <f>Stundsatz!$E$7*'Stunden-Aufwand insgesamt'!L15</f>
        <v>#VALUE!</v>
      </c>
      <c r="M45" s="21" t="e">
        <f>Stundsatz!$E$7*'Stunden-Aufwand insgesamt'!M15</f>
        <v>#VALUE!</v>
      </c>
    </row>
    <row r="46" spans="1:13" hidden="1">
      <c r="A46" s="98" t="s">
        <v>4</v>
      </c>
      <c r="B46" s="121"/>
      <c r="C46" s="21" t="e">
        <f>Stundsatz!$E$7*'Stunden-Aufwand insgesamt'!C16</f>
        <v>#VALUE!</v>
      </c>
      <c r="D46" s="21" t="e">
        <f>Stundsatz!$E$7*'Stunden-Aufwand insgesamt'!D16</f>
        <v>#VALUE!</v>
      </c>
      <c r="E46" s="21" t="e">
        <f>Stundsatz!$E$7*'Stunden-Aufwand insgesamt'!E16</f>
        <v>#VALUE!</v>
      </c>
      <c r="F46" s="21" t="e">
        <f>Stundsatz!$E$7*'Stunden-Aufwand insgesamt'!F16</f>
        <v>#VALUE!</v>
      </c>
      <c r="G46" s="21" t="e">
        <f>Stundsatz!$E$7*'Stunden-Aufwand insgesamt'!G16</f>
        <v>#VALUE!</v>
      </c>
      <c r="H46" s="21" t="e">
        <f>Stundsatz!$E$7*'Stunden-Aufwand insgesamt'!H16</f>
        <v>#VALUE!</v>
      </c>
      <c r="I46" s="21" t="e">
        <f>Stundsatz!$E$7*'Stunden-Aufwand insgesamt'!I16</f>
        <v>#VALUE!</v>
      </c>
      <c r="J46" s="21" t="e">
        <f>Stundsatz!$E$7*'Stunden-Aufwand insgesamt'!J16</f>
        <v>#VALUE!</v>
      </c>
      <c r="K46" s="21" t="e">
        <f>Stundsatz!$E$7*'Stunden-Aufwand insgesamt'!K16</f>
        <v>#VALUE!</v>
      </c>
      <c r="L46" s="21" t="e">
        <f>Stundsatz!$E$7*'Stunden-Aufwand insgesamt'!L16</f>
        <v>#VALUE!</v>
      </c>
      <c r="M46" s="21" t="e">
        <f>Stundsatz!$E$7*'Stunden-Aufwand insgesamt'!M16</f>
        <v>#VALUE!</v>
      </c>
    </row>
    <row r="47" spans="1:13" hidden="1">
      <c r="A47" s="98" t="s">
        <v>15</v>
      </c>
      <c r="B47" s="121"/>
      <c r="C47" s="21" t="e">
        <f>Stundsatz!$E$7*'Stunden-Aufwand insgesamt'!C17</f>
        <v>#VALUE!</v>
      </c>
      <c r="D47" s="21" t="e">
        <f>Stundsatz!$E$7*'Stunden-Aufwand insgesamt'!D17</f>
        <v>#VALUE!</v>
      </c>
      <c r="E47" s="21" t="e">
        <f>Stundsatz!$E$7*'Stunden-Aufwand insgesamt'!E17</f>
        <v>#VALUE!</v>
      </c>
      <c r="F47" s="21" t="e">
        <f>Stundsatz!$E$7*'Stunden-Aufwand insgesamt'!F17</f>
        <v>#VALUE!</v>
      </c>
      <c r="G47" s="21" t="e">
        <f>Stundsatz!$E$7*'Stunden-Aufwand insgesamt'!G17</f>
        <v>#VALUE!</v>
      </c>
      <c r="H47" s="21" t="e">
        <f>Stundsatz!$E$7*'Stunden-Aufwand insgesamt'!H17</f>
        <v>#VALUE!</v>
      </c>
      <c r="I47" s="21" t="e">
        <f>Stundsatz!$E$7*'Stunden-Aufwand insgesamt'!I17</f>
        <v>#VALUE!</v>
      </c>
      <c r="J47" s="21" t="e">
        <f>Stundsatz!$E$7*'Stunden-Aufwand insgesamt'!J17</f>
        <v>#VALUE!</v>
      </c>
      <c r="K47" s="21" t="e">
        <f>Stundsatz!$E$7*'Stunden-Aufwand insgesamt'!K17</f>
        <v>#VALUE!</v>
      </c>
      <c r="L47" s="21" t="e">
        <f>Stundsatz!$E$7*'Stunden-Aufwand insgesamt'!L17</f>
        <v>#VALUE!</v>
      </c>
      <c r="M47" s="21" t="e">
        <f>Stundsatz!$E$7*'Stunden-Aufwand insgesamt'!M17</f>
        <v>#VALUE!</v>
      </c>
    </row>
    <row r="48" spans="1:13" hidden="1">
      <c r="A48" s="98" t="s">
        <v>5</v>
      </c>
      <c r="B48" s="121"/>
      <c r="C48" s="21" t="e">
        <f>Stundsatz!$E$7*'Stunden-Aufwand insgesamt'!C18</f>
        <v>#VALUE!</v>
      </c>
      <c r="D48" s="21" t="e">
        <f>Stundsatz!$E$7*'Stunden-Aufwand insgesamt'!D18</f>
        <v>#VALUE!</v>
      </c>
      <c r="E48" s="21" t="e">
        <f>Stundsatz!$E$7*'Stunden-Aufwand insgesamt'!E18</f>
        <v>#VALUE!</v>
      </c>
      <c r="F48" s="21" t="e">
        <f>Stundsatz!$E$7*'Stunden-Aufwand insgesamt'!F18</f>
        <v>#VALUE!</v>
      </c>
      <c r="G48" s="21" t="e">
        <f>Stundsatz!$E$7*'Stunden-Aufwand insgesamt'!G18</f>
        <v>#VALUE!</v>
      </c>
      <c r="H48" s="21" t="e">
        <f>Stundsatz!$E$7*'Stunden-Aufwand insgesamt'!H18</f>
        <v>#VALUE!</v>
      </c>
      <c r="I48" s="21" t="e">
        <f>Stundsatz!$E$7*'Stunden-Aufwand insgesamt'!I18</f>
        <v>#VALUE!</v>
      </c>
      <c r="J48" s="21" t="e">
        <f>Stundsatz!$E$7*'Stunden-Aufwand insgesamt'!J18</f>
        <v>#VALUE!</v>
      </c>
      <c r="K48" s="21" t="e">
        <f>Stundsatz!$E$7*'Stunden-Aufwand insgesamt'!K18</f>
        <v>#VALUE!</v>
      </c>
      <c r="L48" s="21" t="e">
        <f>Stundsatz!$E$7*'Stunden-Aufwand insgesamt'!L18</f>
        <v>#VALUE!</v>
      </c>
      <c r="M48" s="21" t="e">
        <f>Stundsatz!$E$7*'Stunden-Aufwand insgesamt'!M18</f>
        <v>#VALUE!</v>
      </c>
    </row>
    <row r="49" spans="1:13" hidden="1">
      <c r="A49" s="98" t="s">
        <v>16</v>
      </c>
      <c r="B49" s="121"/>
      <c r="C49" s="21" t="e">
        <f>Stundsatz!$E$7*'Stunden-Aufwand insgesamt'!C19</f>
        <v>#VALUE!</v>
      </c>
      <c r="D49" s="21" t="e">
        <f>Stundsatz!$E$7*'Stunden-Aufwand insgesamt'!D19</f>
        <v>#VALUE!</v>
      </c>
      <c r="E49" s="21" t="e">
        <f>Stundsatz!$E$7*'Stunden-Aufwand insgesamt'!E19</f>
        <v>#VALUE!</v>
      </c>
      <c r="F49" s="21" t="e">
        <f>Stundsatz!$E$7*'Stunden-Aufwand insgesamt'!F19</f>
        <v>#VALUE!</v>
      </c>
      <c r="G49" s="21" t="e">
        <f>Stundsatz!$E$7*'Stunden-Aufwand insgesamt'!G19</f>
        <v>#VALUE!</v>
      </c>
      <c r="H49" s="21" t="e">
        <f>Stundsatz!$E$7*'Stunden-Aufwand insgesamt'!H19</f>
        <v>#VALUE!</v>
      </c>
      <c r="I49" s="21" t="e">
        <f>Stundsatz!$E$7*'Stunden-Aufwand insgesamt'!I19</f>
        <v>#VALUE!</v>
      </c>
      <c r="J49" s="21" t="e">
        <f>Stundsatz!$E$7*'Stunden-Aufwand insgesamt'!J19</f>
        <v>#VALUE!</v>
      </c>
      <c r="K49" s="21" t="e">
        <f>Stundsatz!$E$7*'Stunden-Aufwand insgesamt'!K19</f>
        <v>#VALUE!</v>
      </c>
      <c r="L49" s="21" t="e">
        <f>Stundsatz!$E$7*'Stunden-Aufwand insgesamt'!L19</f>
        <v>#VALUE!</v>
      </c>
      <c r="M49" s="21" t="e">
        <f>Stundsatz!$E$7*'Stunden-Aufwand insgesamt'!M19</f>
        <v>#VALUE!</v>
      </c>
    </row>
    <row r="50" spans="1:13" ht="18.75" hidden="1" customHeight="1">
      <c r="A50" s="101" t="s">
        <v>17</v>
      </c>
      <c r="B50" s="22" t="s">
        <v>62</v>
      </c>
      <c r="C50" s="23" t="e">
        <f>SUM(C45:C49)</f>
        <v>#VALUE!</v>
      </c>
      <c r="D50" s="23" t="e">
        <f t="shared" ref="D50:J50" si="13">SUM(D45:D49)</f>
        <v>#VALUE!</v>
      </c>
      <c r="E50" s="23" t="e">
        <f t="shared" si="13"/>
        <v>#VALUE!</v>
      </c>
      <c r="F50" s="23" t="e">
        <f t="shared" si="13"/>
        <v>#VALUE!</v>
      </c>
      <c r="G50" s="23" t="e">
        <f t="shared" si="13"/>
        <v>#VALUE!</v>
      </c>
      <c r="H50" s="23" t="e">
        <f t="shared" si="13"/>
        <v>#VALUE!</v>
      </c>
      <c r="I50" s="23" t="e">
        <f t="shared" si="13"/>
        <v>#VALUE!</v>
      </c>
      <c r="J50" s="23" t="e">
        <f t="shared" si="13"/>
        <v>#VALUE!</v>
      </c>
      <c r="K50" s="23" t="e">
        <f t="shared" ref="K50:M50" si="14">SUM(K45:K49)</f>
        <v>#VALUE!</v>
      </c>
      <c r="L50" s="23" t="e">
        <f t="shared" si="14"/>
        <v>#VALUE!</v>
      </c>
      <c r="M50" s="23" t="e">
        <f t="shared" si="14"/>
        <v>#VALUE!</v>
      </c>
    </row>
    <row r="51" spans="1:13" ht="13.5" hidden="1" thickBot="1">
      <c r="A51" s="123" t="s">
        <v>17</v>
      </c>
      <c r="B51" s="124" t="s">
        <v>63</v>
      </c>
      <c r="C51" s="159" t="e">
        <f>C39+C44+C50</f>
        <v>#VALUE!</v>
      </c>
      <c r="D51" s="159" t="e">
        <f t="shared" ref="D51:J51" si="15">D39+D44+D50</f>
        <v>#VALUE!</v>
      </c>
      <c r="E51" s="159" t="e">
        <f t="shared" si="15"/>
        <v>#VALUE!</v>
      </c>
      <c r="F51" s="159" t="e">
        <f t="shared" si="15"/>
        <v>#VALUE!</v>
      </c>
      <c r="G51" s="159" t="e">
        <f t="shared" si="15"/>
        <v>#VALUE!</v>
      </c>
      <c r="H51" s="159" t="e">
        <f t="shared" si="15"/>
        <v>#VALUE!</v>
      </c>
      <c r="I51" s="159" t="e">
        <f t="shared" si="15"/>
        <v>#VALUE!</v>
      </c>
      <c r="J51" s="159" t="e">
        <f t="shared" si="15"/>
        <v>#VALUE!</v>
      </c>
      <c r="K51" s="159" t="e">
        <f t="shared" ref="K51:M51" si="16">K39+K44+K50</f>
        <v>#VALUE!</v>
      </c>
      <c r="L51" s="159" t="e">
        <f t="shared" si="16"/>
        <v>#VALUE!</v>
      </c>
      <c r="M51" s="159" t="e">
        <f t="shared" si="16"/>
        <v>#VALUE!</v>
      </c>
    </row>
    <row r="52" spans="1:13" hidden="1"/>
    <row r="53" spans="1:13" hidden="1"/>
  </sheetData>
  <customSheetViews>
    <customSheetView guid="{EA2B34E0-BA92-11D6-B327-00E07D8321A8}" showRuler="0">
      <selection activeCell="E15" sqref="E15"/>
      <pageMargins left="0.82677165354330717" right="0.23622047244094491" top="0.6692913385826772" bottom="0.31496062992125984" header="0.86614173228346458" footer="0.35433070866141736"/>
      <pageSetup paperSize="9" orientation="portrait" horizontalDpi="300" verticalDpi="300" r:id="rId1"/>
      <headerFooter alignWithMargins="0">
        <oddFooter xml:space="preserve">&amp;C
</oddFooter>
      </headerFooter>
    </customSheetView>
  </customSheetViews>
  <mergeCells count="12">
    <mergeCell ref="A31:J31"/>
    <mergeCell ref="A32:B32"/>
    <mergeCell ref="C32:J32"/>
    <mergeCell ref="A34:B34"/>
    <mergeCell ref="C34:J34"/>
    <mergeCell ref="A33:B33"/>
    <mergeCell ref="A1:J1"/>
    <mergeCell ref="A2:B2"/>
    <mergeCell ref="A4:B4"/>
    <mergeCell ref="C2:J2"/>
    <mergeCell ref="C4:J4"/>
    <mergeCell ref="A3:B3"/>
  </mergeCells>
  <phoneticPr fontId="12" type="noConversion"/>
  <pageMargins left="0.78740157499999996" right="0.78740157499999996" top="0.984251969" bottom="0.984251969" header="0.4921259845" footer="0.4921259845"/>
  <pageSetup paperSize="9" scale="79" fitToHeight="2" orientation="landscape" r:id="rId2"/>
  <headerFooter alignWithMargins="0">
    <oddHeader>&amp;Loncampus@FH Lübeck&amp;R&amp;A</oddHeader>
    <oddFooter>&amp;L&amp;G&amp;C&amp;F&amp;R&amp;P/&amp;N</oddFooter>
  </headerFooter>
  <rowBreaks count="1" manualBreakCount="1">
    <brk id="30" max="12" man="1"/>
  </rowBreak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161">
    <pageSetUpPr fitToPage="1"/>
  </sheetPr>
  <dimension ref="A1:AD37"/>
  <sheetViews>
    <sheetView zoomScaleNormal="100" workbookViewId="0">
      <pane xSplit="3" ySplit="4" topLeftCell="D20" activePane="bottomRight" state="frozen"/>
      <selection activeCell="A10" sqref="A10:E10"/>
      <selection pane="topRight" activeCell="A10" sqref="A10:E10"/>
      <selection pane="bottomLeft" activeCell="A10" sqref="A10:E10"/>
      <selection pane="bottomRight" activeCell="N5" sqref="N5"/>
    </sheetView>
  </sheetViews>
  <sheetFormatPr baseColWidth="10" defaultColWidth="7.7109375" defaultRowHeight="12.75"/>
  <cols>
    <col min="1" max="1" width="7.7109375" style="1" hidden="1" customWidth="1"/>
    <col min="2" max="2" width="11.5703125" style="1" customWidth="1"/>
    <col min="3" max="3" width="9.85546875" style="10" customWidth="1"/>
    <col min="4" max="4" width="8.140625" style="10" customWidth="1"/>
    <col min="5" max="5" width="4.7109375" style="10" hidden="1" customWidth="1"/>
    <col min="6" max="6" width="6.28515625" style="10" hidden="1" customWidth="1"/>
    <col min="7" max="7" width="5.85546875" style="10" hidden="1" customWidth="1"/>
    <col min="8" max="8" width="7.85546875" style="10" hidden="1" customWidth="1"/>
    <col min="9" max="9" width="4.7109375" style="10" hidden="1" customWidth="1"/>
    <col min="10" max="10" width="6.28515625" style="10" hidden="1" customWidth="1"/>
    <col min="11" max="11" width="8" style="10" customWidth="1"/>
    <col min="12" max="15" width="7" style="1" customWidth="1"/>
    <col min="16" max="16" width="7.140625" style="1" customWidth="1"/>
    <col min="17" max="22" width="7" style="1" customWidth="1"/>
    <col min="23" max="23" width="33.140625" style="1" customWidth="1"/>
    <col min="24" max="16384" width="7.7109375" style="1"/>
  </cols>
  <sheetData>
    <row r="1" spans="1:30" ht="18.75" customHeight="1" thickBot="1">
      <c r="B1" s="60" t="s">
        <v>41</v>
      </c>
      <c r="C1" s="61"/>
      <c r="D1" s="200" t="str">
        <f>Stundsatz!C1</f>
        <v>E-Learning @ FH Lübeck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2"/>
    </row>
    <row r="2" spans="1:30" ht="15" customHeight="1">
      <c r="B2" s="198" t="s">
        <v>0</v>
      </c>
      <c r="C2" s="199"/>
      <c r="D2" s="63" t="str">
        <f>'Stunden-Aufwand insgesamt'!C2</f>
        <v>Bitte Name im Reiter "Stundensatz" eintragen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1:30" ht="15.75" customHeight="1">
      <c r="B3" s="4" t="s">
        <v>1</v>
      </c>
      <c r="C3" s="5"/>
      <c r="D3" s="68" t="str">
        <f>'Stunden-Aufwand insgesamt'!C4</f>
        <v>Fachhochschule Lübeck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41"/>
      <c r="Z3" s="196"/>
      <c r="AA3" s="197"/>
      <c r="AB3" s="197"/>
      <c r="AC3" s="197"/>
      <c r="AD3" s="197"/>
    </row>
    <row r="4" spans="1:30" s="43" customFormat="1" ht="24" customHeight="1">
      <c r="B4" s="44" t="s">
        <v>11</v>
      </c>
      <c r="C4" s="45" t="s">
        <v>12</v>
      </c>
      <c r="D4" s="138" t="s">
        <v>37</v>
      </c>
      <c r="E4" s="139" t="s">
        <v>33</v>
      </c>
      <c r="F4" s="139" t="s">
        <v>34</v>
      </c>
      <c r="G4" s="139" t="s">
        <v>35</v>
      </c>
      <c r="H4" s="139"/>
      <c r="I4" s="139"/>
      <c r="J4" s="139" t="s">
        <v>36</v>
      </c>
      <c r="K4" s="140" t="s">
        <v>38</v>
      </c>
      <c r="L4" s="136" t="str">
        <f>'Stunden-Aufwand insgesamt'!C5</f>
        <v>OBWI</v>
      </c>
      <c r="M4" s="136" t="str">
        <f>'Stunden-Aufwand insgesamt'!D5</f>
        <v>Know-Me</v>
      </c>
      <c r="N4" s="136" t="str">
        <f>'Stunden-Aufwand insgesamt'!E5</f>
        <v>BeltScience</v>
      </c>
      <c r="O4" s="136" t="str">
        <f>'Stunden-Aufwand insgesamt'!F5</f>
        <v>Linavo</v>
      </c>
      <c r="P4" s="136" t="str">
        <f>'Stunden-Aufwand insgesamt'!G5</f>
        <v>Casemaker</v>
      </c>
      <c r="Q4" s="136" t="str">
        <f>'Stunden-Aufwand insgesamt'!H5</f>
        <v>E-Learning</v>
      </c>
      <c r="R4" s="136" t="str">
        <f>'Stunden-Aufwand insgesamt'!I5</f>
        <v>MBG</v>
      </c>
      <c r="S4" s="136" t="str">
        <f>'Stunden-Aufwand insgesamt'!J5</f>
        <v>ZUST</v>
      </c>
      <c r="T4" s="136" t="str">
        <f>'Stunden-Aufwand insgesamt'!K5</f>
        <v>ISDP</v>
      </c>
      <c r="U4" s="136" t="str">
        <f>'Stunden-Aufwand insgesamt'!L5</f>
        <v>FHL</v>
      </c>
      <c r="V4" s="136" t="str">
        <f>'Stunden-Aufwand insgesamt'!M5</f>
        <v>sonstiges</v>
      </c>
      <c r="W4" s="137" t="s">
        <v>13</v>
      </c>
    </row>
    <row r="5" spans="1:30" ht="22.5" customHeight="1">
      <c r="A5" s="1">
        <f>WEEKDAY(C5)</f>
        <v>3</v>
      </c>
      <c r="B5" s="104" t="s">
        <v>42</v>
      </c>
      <c r="C5" s="40">
        <v>41275</v>
      </c>
      <c r="D5" s="75">
        <v>0</v>
      </c>
      <c r="E5" s="130">
        <f t="shared" ref="E5:E35" si="0">HOUR(D5)</f>
        <v>0</v>
      </c>
      <c r="F5" s="130">
        <f t="shared" ref="F5:F35" si="1">MINUTE(D5)</f>
        <v>0</v>
      </c>
      <c r="G5" s="131">
        <f t="shared" ref="G5:G35" si="2">(F5/0.6)+10</f>
        <v>10</v>
      </c>
      <c r="H5" s="130">
        <f t="shared" ref="H5:H35" si="3">IF(G5&lt;100,ROUND(G5,1),IF(G5&gt;=100,(ROUND((G5-100),1))))</f>
        <v>10</v>
      </c>
      <c r="I5" s="130">
        <f t="shared" ref="I5:I35" si="4">IF(G5&gt;99,1,0)</f>
        <v>0</v>
      </c>
      <c r="J5" s="130">
        <f t="shared" ref="J5:J35" si="5">E5+I5</f>
        <v>0</v>
      </c>
      <c r="K5" s="157">
        <f t="shared" ref="K5:K35" si="6">IF(B5="Frei",0,ROUND(J5+(H5/100),1))</f>
        <v>0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 t="s">
        <v>43</v>
      </c>
    </row>
    <row r="6" spans="1:30" ht="22.5" customHeight="1">
      <c r="A6" s="1">
        <f t="shared" ref="A6:A35" si="7">WEEKDAY(C6)</f>
        <v>4</v>
      </c>
      <c r="B6" s="104" t="str">
        <f t="shared" ref="B5:B35" si="8">IF(A6=2,"Montag",IF(A6=3,"Dienstag",IF(A6=4,"Mittwoch",IF(A6=5,"Donnerstag",IF(A6=6,"Freitag","Frei")))))</f>
        <v>Mittwoch</v>
      </c>
      <c r="C6" s="40">
        <v>41276</v>
      </c>
      <c r="D6" s="75">
        <v>0</v>
      </c>
      <c r="E6" s="130">
        <f t="shared" si="0"/>
        <v>0</v>
      </c>
      <c r="F6" s="130">
        <f t="shared" si="1"/>
        <v>0</v>
      </c>
      <c r="G6" s="131">
        <f t="shared" si="2"/>
        <v>10</v>
      </c>
      <c r="H6" s="130">
        <f t="shared" si="3"/>
        <v>10</v>
      </c>
      <c r="I6" s="130">
        <f t="shared" si="4"/>
        <v>0</v>
      </c>
      <c r="J6" s="130">
        <f t="shared" si="5"/>
        <v>0</v>
      </c>
      <c r="K6" s="157">
        <f t="shared" si="6"/>
        <v>0.1</v>
      </c>
      <c r="L6" s="41"/>
      <c r="M6" s="37"/>
      <c r="N6" s="37"/>
      <c r="O6" s="37"/>
      <c r="P6" s="37"/>
      <c r="Q6" s="37"/>
      <c r="R6" s="37"/>
      <c r="S6" s="37"/>
      <c r="T6" s="37"/>
      <c r="U6" s="37"/>
      <c r="V6" s="37"/>
      <c r="W6" s="34"/>
    </row>
    <row r="7" spans="1:30" ht="22.5" customHeight="1">
      <c r="A7" s="1">
        <f t="shared" si="7"/>
        <v>5</v>
      </c>
      <c r="B7" s="104" t="str">
        <f t="shared" si="8"/>
        <v>Donnerstag</v>
      </c>
      <c r="C7" s="40">
        <v>41277</v>
      </c>
      <c r="D7" s="75">
        <v>0</v>
      </c>
      <c r="E7" s="130">
        <f t="shared" si="0"/>
        <v>0</v>
      </c>
      <c r="F7" s="130">
        <f t="shared" si="1"/>
        <v>0</v>
      </c>
      <c r="G7" s="131">
        <f t="shared" si="2"/>
        <v>10</v>
      </c>
      <c r="H7" s="130">
        <f t="shared" si="3"/>
        <v>10</v>
      </c>
      <c r="I7" s="130">
        <f t="shared" si="4"/>
        <v>0</v>
      </c>
      <c r="J7" s="130">
        <f t="shared" si="5"/>
        <v>0</v>
      </c>
      <c r="K7" s="157">
        <f t="shared" si="6"/>
        <v>0.1</v>
      </c>
      <c r="L7" s="41"/>
      <c r="M7" s="37"/>
      <c r="N7" s="37"/>
      <c r="O7" s="37"/>
      <c r="P7" s="37"/>
      <c r="Q7" s="37"/>
      <c r="R7" s="37"/>
      <c r="S7" s="37"/>
      <c r="T7" s="37"/>
      <c r="U7" s="37"/>
      <c r="V7" s="37"/>
      <c r="W7" s="34"/>
    </row>
    <row r="8" spans="1:30" ht="22.5" customHeight="1">
      <c r="A8" s="1">
        <f t="shared" si="7"/>
        <v>6</v>
      </c>
      <c r="B8" s="104" t="str">
        <f t="shared" si="8"/>
        <v>Freitag</v>
      </c>
      <c r="C8" s="40">
        <v>41278</v>
      </c>
      <c r="D8" s="75">
        <v>0</v>
      </c>
      <c r="E8" s="130">
        <f t="shared" si="0"/>
        <v>0</v>
      </c>
      <c r="F8" s="130">
        <f t="shared" si="1"/>
        <v>0</v>
      </c>
      <c r="G8" s="131">
        <f t="shared" si="2"/>
        <v>10</v>
      </c>
      <c r="H8" s="130">
        <f t="shared" si="3"/>
        <v>10</v>
      </c>
      <c r="I8" s="130">
        <f t="shared" si="4"/>
        <v>0</v>
      </c>
      <c r="J8" s="130">
        <f t="shared" si="5"/>
        <v>0</v>
      </c>
      <c r="K8" s="157">
        <f t="shared" si="6"/>
        <v>0.1</v>
      </c>
      <c r="L8" s="41"/>
      <c r="M8" s="37"/>
      <c r="N8" s="37"/>
      <c r="O8" s="37"/>
      <c r="P8" s="37"/>
      <c r="Q8" s="37"/>
      <c r="R8" s="37"/>
      <c r="S8" s="37"/>
      <c r="T8" s="37"/>
      <c r="U8" s="37"/>
      <c r="V8" s="37"/>
      <c r="W8" s="34"/>
    </row>
    <row r="9" spans="1:30" ht="22.5" customHeight="1">
      <c r="A9" s="1">
        <f t="shared" si="7"/>
        <v>7</v>
      </c>
      <c r="B9" s="104" t="str">
        <f t="shared" si="8"/>
        <v>Frei</v>
      </c>
      <c r="C9" s="40">
        <v>41279</v>
      </c>
      <c r="D9" s="75">
        <v>0</v>
      </c>
      <c r="E9" s="130">
        <f t="shared" si="0"/>
        <v>0</v>
      </c>
      <c r="F9" s="130">
        <f t="shared" si="1"/>
        <v>0</v>
      </c>
      <c r="G9" s="131">
        <f t="shared" si="2"/>
        <v>10</v>
      </c>
      <c r="H9" s="130">
        <f t="shared" si="3"/>
        <v>10</v>
      </c>
      <c r="I9" s="130">
        <f t="shared" si="4"/>
        <v>0</v>
      </c>
      <c r="J9" s="130">
        <f t="shared" si="5"/>
        <v>0</v>
      </c>
      <c r="K9" s="157">
        <f t="shared" si="6"/>
        <v>0</v>
      </c>
      <c r="L9" s="41"/>
      <c r="M9" s="37"/>
      <c r="N9" s="37"/>
      <c r="O9" s="37"/>
      <c r="P9" s="37"/>
      <c r="Q9" s="37"/>
      <c r="R9" s="37"/>
      <c r="S9" s="37"/>
      <c r="T9" s="37"/>
      <c r="U9" s="37"/>
      <c r="V9" s="37"/>
      <c r="W9" s="34"/>
    </row>
    <row r="10" spans="1:30" ht="22.5" customHeight="1">
      <c r="A10" s="1">
        <f t="shared" si="7"/>
        <v>1</v>
      </c>
      <c r="B10" s="104" t="str">
        <f t="shared" si="8"/>
        <v>Frei</v>
      </c>
      <c r="C10" s="40">
        <v>41280</v>
      </c>
      <c r="D10" s="75">
        <v>0</v>
      </c>
      <c r="E10" s="130">
        <f t="shared" si="0"/>
        <v>0</v>
      </c>
      <c r="F10" s="130">
        <f t="shared" si="1"/>
        <v>0</v>
      </c>
      <c r="G10" s="131">
        <f t="shared" si="2"/>
        <v>10</v>
      </c>
      <c r="H10" s="130">
        <f t="shared" si="3"/>
        <v>10</v>
      </c>
      <c r="I10" s="130">
        <f t="shared" si="4"/>
        <v>0</v>
      </c>
      <c r="J10" s="130">
        <f t="shared" si="5"/>
        <v>0</v>
      </c>
      <c r="K10" s="157">
        <f t="shared" si="6"/>
        <v>0</v>
      </c>
      <c r="L10" s="41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4"/>
    </row>
    <row r="11" spans="1:30" ht="22.5" customHeight="1">
      <c r="A11" s="1">
        <f t="shared" si="7"/>
        <v>2</v>
      </c>
      <c r="B11" s="104" t="str">
        <f t="shared" si="8"/>
        <v>Montag</v>
      </c>
      <c r="C11" s="40">
        <v>41281</v>
      </c>
      <c r="D11" s="75">
        <v>0</v>
      </c>
      <c r="E11" s="130">
        <f t="shared" si="0"/>
        <v>0</v>
      </c>
      <c r="F11" s="130">
        <f t="shared" si="1"/>
        <v>0</v>
      </c>
      <c r="G11" s="131">
        <f t="shared" si="2"/>
        <v>10</v>
      </c>
      <c r="H11" s="130">
        <f t="shared" si="3"/>
        <v>10</v>
      </c>
      <c r="I11" s="130">
        <f t="shared" si="4"/>
        <v>0</v>
      </c>
      <c r="J11" s="130">
        <f t="shared" si="5"/>
        <v>0</v>
      </c>
      <c r="K11" s="157">
        <f t="shared" si="6"/>
        <v>0.1</v>
      </c>
      <c r="L11" s="41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4"/>
    </row>
    <row r="12" spans="1:30" ht="22.5" customHeight="1">
      <c r="A12" s="1">
        <f t="shared" si="7"/>
        <v>3</v>
      </c>
      <c r="B12" s="104" t="str">
        <f t="shared" si="8"/>
        <v>Dienstag</v>
      </c>
      <c r="C12" s="40">
        <v>41282</v>
      </c>
      <c r="D12" s="75">
        <v>0</v>
      </c>
      <c r="E12" s="130">
        <f t="shared" si="0"/>
        <v>0</v>
      </c>
      <c r="F12" s="130">
        <f t="shared" si="1"/>
        <v>0</v>
      </c>
      <c r="G12" s="131">
        <f t="shared" si="2"/>
        <v>10</v>
      </c>
      <c r="H12" s="130">
        <f t="shared" si="3"/>
        <v>10</v>
      </c>
      <c r="I12" s="130">
        <f t="shared" si="4"/>
        <v>0</v>
      </c>
      <c r="J12" s="130">
        <f t="shared" si="5"/>
        <v>0</v>
      </c>
      <c r="K12" s="157">
        <f t="shared" si="6"/>
        <v>0.1</v>
      </c>
      <c r="L12" s="41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4"/>
    </row>
    <row r="13" spans="1:30" ht="22.5" customHeight="1">
      <c r="A13" s="1">
        <f t="shared" si="7"/>
        <v>4</v>
      </c>
      <c r="B13" s="104" t="str">
        <f t="shared" si="8"/>
        <v>Mittwoch</v>
      </c>
      <c r="C13" s="40">
        <v>41283</v>
      </c>
      <c r="D13" s="75">
        <v>0</v>
      </c>
      <c r="E13" s="130">
        <f t="shared" si="0"/>
        <v>0</v>
      </c>
      <c r="F13" s="130">
        <f t="shared" si="1"/>
        <v>0</v>
      </c>
      <c r="G13" s="131">
        <f t="shared" si="2"/>
        <v>10</v>
      </c>
      <c r="H13" s="130">
        <f t="shared" si="3"/>
        <v>10</v>
      </c>
      <c r="I13" s="130">
        <f t="shared" si="4"/>
        <v>0</v>
      </c>
      <c r="J13" s="130">
        <f t="shared" si="5"/>
        <v>0</v>
      </c>
      <c r="K13" s="157">
        <f t="shared" si="6"/>
        <v>0.1</v>
      </c>
      <c r="L13" s="41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4"/>
    </row>
    <row r="14" spans="1:30" ht="22.5" customHeight="1">
      <c r="A14" s="1">
        <f t="shared" si="7"/>
        <v>5</v>
      </c>
      <c r="B14" s="104" t="str">
        <f t="shared" si="8"/>
        <v>Donnerstag</v>
      </c>
      <c r="C14" s="40">
        <v>41284</v>
      </c>
      <c r="D14" s="75">
        <v>0</v>
      </c>
      <c r="E14" s="130">
        <f t="shared" si="0"/>
        <v>0</v>
      </c>
      <c r="F14" s="130">
        <f t="shared" si="1"/>
        <v>0</v>
      </c>
      <c r="G14" s="131">
        <f t="shared" si="2"/>
        <v>10</v>
      </c>
      <c r="H14" s="130">
        <f t="shared" si="3"/>
        <v>10</v>
      </c>
      <c r="I14" s="130">
        <f t="shared" si="4"/>
        <v>0</v>
      </c>
      <c r="J14" s="130">
        <f t="shared" si="5"/>
        <v>0</v>
      </c>
      <c r="K14" s="157">
        <f t="shared" si="6"/>
        <v>0.1</v>
      </c>
      <c r="L14" s="41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4"/>
    </row>
    <row r="15" spans="1:30" ht="22.5" customHeight="1">
      <c r="A15" s="1">
        <f t="shared" si="7"/>
        <v>6</v>
      </c>
      <c r="B15" s="104" t="str">
        <f t="shared" si="8"/>
        <v>Freitag</v>
      </c>
      <c r="C15" s="40">
        <v>41285</v>
      </c>
      <c r="D15" s="75">
        <v>0</v>
      </c>
      <c r="E15" s="130">
        <f t="shared" si="0"/>
        <v>0</v>
      </c>
      <c r="F15" s="130">
        <f t="shared" si="1"/>
        <v>0</v>
      </c>
      <c r="G15" s="131">
        <f t="shared" si="2"/>
        <v>10</v>
      </c>
      <c r="H15" s="130">
        <f t="shared" si="3"/>
        <v>10</v>
      </c>
      <c r="I15" s="130">
        <f t="shared" si="4"/>
        <v>0</v>
      </c>
      <c r="J15" s="130">
        <f t="shared" si="5"/>
        <v>0</v>
      </c>
      <c r="K15" s="157">
        <f t="shared" si="6"/>
        <v>0.1</v>
      </c>
      <c r="L15" s="41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4"/>
    </row>
    <row r="16" spans="1:30" ht="22.5" customHeight="1">
      <c r="A16" s="1">
        <f t="shared" si="7"/>
        <v>7</v>
      </c>
      <c r="B16" s="104" t="str">
        <f t="shared" si="8"/>
        <v>Frei</v>
      </c>
      <c r="C16" s="40">
        <v>41286</v>
      </c>
      <c r="D16" s="75">
        <v>0</v>
      </c>
      <c r="E16" s="130">
        <f t="shared" si="0"/>
        <v>0</v>
      </c>
      <c r="F16" s="130">
        <f t="shared" si="1"/>
        <v>0</v>
      </c>
      <c r="G16" s="131">
        <f t="shared" si="2"/>
        <v>10</v>
      </c>
      <c r="H16" s="130">
        <f t="shared" si="3"/>
        <v>10</v>
      </c>
      <c r="I16" s="130">
        <f t="shared" si="4"/>
        <v>0</v>
      </c>
      <c r="J16" s="130">
        <f t="shared" si="5"/>
        <v>0</v>
      </c>
      <c r="K16" s="157">
        <f t="shared" si="6"/>
        <v>0</v>
      </c>
      <c r="L16" s="41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4"/>
    </row>
    <row r="17" spans="1:23" ht="22.5" customHeight="1">
      <c r="A17" s="1">
        <f t="shared" si="7"/>
        <v>1</v>
      </c>
      <c r="B17" s="104" t="str">
        <f t="shared" si="8"/>
        <v>Frei</v>
      </c>
      <c r="C17" s="40">
        <v>41287</v>
      </c>
      <c r="D17" s="75">
        <v>0</v>
      </c>
      <c r="E17" s="130">
        <f t="shared" si="0"/>
        <v>0</v>
      </c>
      <c r="F17" s="130">
        <f t="shared" si="1"/>
        <v>0</v>
      </c>
      <c r="G17" s="131">
        <f t="shared" si="2"/>
        <v>10</v>
      </c>
      <c r="H17" s="130">
        <f t="shared" si="3"/>
        <v>10</v>
      </c>
      <c r="I17" s="130">
        <f t="shared" si="4"/>
        <v>0</v>
      </c>
      <c r="J17" s="130">
        <f t="shared" si="5"/>
        <v>0</v>
      </c>
      <c r="K17" s="157">
        <f t="shared" si="6"/>
        <v>0</v>
      </c>
      <c r="L17" s="41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4"/>
    </row>
    <row r="18" spans="1:23" ht="22.5" customHeight="1">
      <c r="A18" s="1">
        <f t="shared" si="7"/>
        <v>2</v>
      </c>
      <c r="B18" s="104" t="str">
        <f t="shared" si="8"/>
        <v>Montag</v>
      </c>
      <c r="C18" s="40">
        <v>41288</v>
      </c>
      <c r="D18" s="75">
        <v>0</v>
      </c>
      <c r="E18" s="130">
        <f t="shared" si="0"/>
        <v>0</v>
      </c>
      <c r="F18" s="130">
        <f t="shared" si="1"/>
        <v>0</v>
      </c>
      <c r="G18" s="131">
        <f t="shared" si="2"/>
        <v>10</v>
      </c>
      <c r="H18" s="130">
        <f t="shared" si="3"/>
        <v>10</v>
      </c>
      <c r="I18" s="130">
        <f t="shared" si="4"/>
        <v>0</v>
      </c>
      <c r="J18" s="130">
        <f t="shared" si="5"/>
        <v>0</v>
      </c>
      <c r="K18" s="157">
        <f t="shared" si="6"/>
        <v>0.1</v>
      </c>
      <c r="L18" s="41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4"/>
    </row>
    <row r="19" spans="1:23" ht="22.5" customHeight="1">
      <c r="A19" s="1">
        <f t="shared" si="7"/>
        <v>3</v>
      </c>
      <c r="B19" s="104" t="str">
        <f t="shared" si="8"/>
        <v>Dienstag</v>
      </c>
      <c r="C19" s="40">
        <v>41289</v>
      </c>
      <c r="D19" s="75">
        <v>0</v>
      </c>
      <c r="E19" s="130">
        <f t="shared" si="0"/>
        <v>0</v>
      </c>
      <c r="F19" s="130">
        <f t="shared" si="1"/>
        <v>0</v>
      </c>
      <c r="G19" s="131">
        <f t="shared" si="2"/>
        <v>10</v>
      </c>
      <c r="H19" s="130">
        <f t="shared" si="3"/>
        <v>10</v>
      </c>
      <c r="I19" s="130">
        <f t="shared" si="4"/>
        <v>0</v>
      </c>
      <c r="J19" s="130">
        <f t="shared" si="5"/>
        <v>0</v>
      </c>
      <c r="K19" s="157">
        <f t="shared" si="6"/>
        <v>0.1</v>
      </c>
      <c r="L19" s="41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4"/>
    </row>
    <row r="20" spans="1:23" ht="22.5" customHeight="1">
      <c r="A20" s="1">
        <f t="shared" si="7"/>
        <v>4</v>
      </c>
      <c r="B20" s="104" t="str">
        <f t="shared" si="8"/>
        <v>Mittwoch</v>
      </c>
      <c r="C20" s="40">
        <v>41290</v>
      </c>
      <c r="D20" s="75">
        <v>0</v>
      </c>
      <c r="E20" s="130">
        <f t="shared" si="0"/>
        <v>0</v>
      </c>
      <c r="F20" s="130">
        <f t="shared" si="1"/>
        <v>0</v>
      </c>
      <c r="G20" s="131">
        <f t="shared" si="2"/>
        <v>10</v>
      </c>
      <c r="H20" s="130">
        <f t="shared" si="3"/>
        <v>10</v>
      </c>
      <c r="I20" s="130">
        <f t="shared" si="4"/>
        <v>0</v>
      </c>
      <c r="J20" s="130">
        <f t="shared" si="5"/>
        <v>0</v>
      </c>
      <c r="K20" s="157">
        <f t="shared" si="6"/>
        <v>0.1</v>
      </c>
      <c r="L20" s="41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4"/>
    </row>
    <row r="21" spans="1:23" ht="22.5" customHeight="1">
      <c r="A21" s="1">
        <f t="shared" si="7"/>
        <v>5</v>
      </c>
      <c r="B21" s="104" t="str">
        <f t="shared" si="8"/>
        <v>Donnerstag</v>
      </c>
      <c r="C21" s="40">
        <v>41291</v>
      </c>
      <c r="D21" s="75">
        <v>0</v>
      </c>
      <c r="E21" s="130">
        <f t="shared" si="0"/>
        <v>0</v>
      </c>
      <c r="F21" s="130">
        <f t="shared" si="1"/>
        <v>0</v>
      </c>
      <c r="G21" s="131">
        <f t="shared" si="2"/>
        <v>10</v>
      </c>
      <c r="H21" s="130">
        <f t="shared" si="3"/>
        <v>10</v>
      </c>
      <c r="I21" s="130">
        <f t="shared" si="4"/>
        <v>0</v>
      </c>
      <c r="J21" s="130">
        <f t="shared" si="5"/>
        <v>0</v>
      </c>
      <c r="K21" s="157">
        <f t="shared" si="6"/>
        <v>0.1</v>
      </c>
      <c r="L21" s="41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4"/>
    </row>
    <row r="22" spans="1:23" ht="22.5" customHeight="1">
      <c r="A22" s="1">
        <f t="shared" si="7"/>
        <v>6</v>
      </c>
      <c r="B22" s="104" t="str">
        <f t="shared" si="8"/>
        <v>Freitag</v>
      </c>
      <c r="C22" s="40">
        <v>41292</v>
      </c>
      <c r="D22" s="75">
        <v>0</v>
      </c>
      <c r="E22" s="130">
        <f t="shared" si="0"/>
        <v>0</v>
      </c>
      <c r="F22" s="130">
        <f t="shared" si="1"/>
        <v>0</v>
      </c>
      <c r="G22" s="131">
        <f t="shared" si="2"/>
        <v>10</v>
      </c>
      <c r="H22" s="130">
        <f t="shared" si="3"/>
        <v>10</v>
      </c>
      <c r="I22" s="130">
        <f t="shared" si="4"/>
        <v>0</v>
      </c>
      <c r="J22" s="130">
        <f t="shared" si="5"/>
        <v>0</v>
      </c>
      <c r="K22" s="157">
        <f t="shared" si="6"/>
        <v>0.1</v>
      </c>
      <c r="L22" s="4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4"/>
    </row>
    <row r="23" spans="1:23" ht="22.5" customHeight="1">
      <c r="A23" s="1">
        <f t="shared" si="7"/>
        <v>7</v>
      </c>
      <c r="B23" s="104" t="str">
        <f t="shared" si="8"/>
        <v>Frei</v>
      </c>
      <c r="C23" s="40">
        <v>41293</v>
      </c>
      <c r="D23" s="75">
        <v>0</v>
      </c>
      <c r="E23" s="130">
        <f t="shared" si="0"/>
        <v>0</v>
      </c>
      <c r="F23" s="130">
        <f t="shared" si="1"/>
        <v>0</v>
      </c>
      <c r="G23" s="131">
        <f t="shared" si="2"/>
        <v>10</v>
      </c>
      <c r="H23" s="130">
        <f t="shared" si="3"/>
        <v>10</v>
      </c>
      <c r="I23" s="130">
        <f t="shared" si="4"/>
        <v>0</v>
      </c>
      <c r="J23" s="130">
        <f t="shared" si="5"/>
        <v>0</v>
      </c>
      <c r="K23" s="157">
        <f t="shared" si="6"/>
        <v>0</v>
      </c>
      <c r="L23" s="4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4"/>
    </row>
    <row r="24" spans="1:23" ht="22.5" customHeight="1">
      <c r="A24" s="1">
        <f t="shared" si="7"/>
        <v>1</v>
      </c>
      <c r="B24" s="104" t="str">
        <f t="shared" si="8"/>
        <v>Frei</v>
      </c>
      <c r="C24" s="40">
        <v>41294</v>
      </c>
      <c r="D24" s="75">
        <v>0</v>
      </c>
      <c r="E24" s="130">
        <f t="shared" si="0"/>
        <v>0</v>
      </c>
      <c r="F24" s="130">
        <f t="shared" si="1"/>
        <v>0</v>
      </c>
      <c r="G24" s="131">
        <f t="shared" si="2"/>
        <v>10</v>
      </c>
      <c r="H24" s="130">
        <f t="shared" si="3"/>
        <v>10</v>
      </c>
      <c r="I24" s="130">
        <f t="shared" si="4"/>
        <v>0</v>
      </c>
      <c r="J24" s="130">
        <f t="shared" si="5"/>
        <v>0</v>
      </c>
      <c r="K24" s="157">
        <f t="shared" si="6"/>
        <v>0</v>
      </c>
      <c r="L24" s="4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4"/>
    </row>
    <row r="25" spans="1:23" ht="22.5" customHeight="1">
      <c r="A25" s="1">
        <f t="shared" si="7"/>
        <v>2</v>
      </c>
      <c r="B25" s="104" t="str">
        <f t="shared" si="8"/>
        <v>Montag</v>
      </c>
      <c r="C25" s="40">
        <v>41295</v>
      </c>
      <c r="D25" s="75">
        <v>0</v>
      </c>
      <c r="E25" s="130">
        <f t="shared" si="0"/>
        <v>0</v>
      </c>
      <c r="F25" s="130">
        <f t="shared" si="1"/>
        <v>0</v>
      </c>
      <c r="G25" s="131">
        <f t="shared" si="2"/>
        <v>10</v>
      </c>
      <c r="H25" s="130">
        <f t="shared" si="3"/>
        <v>10</v>
      </c>
      <c r="I25" s="130">
        <f t="shared" si="4"/>
        <v>0</v>
      </c>
      <c r="J25" s="130">
        <f t="shared" si="5"/>
        <v>0</v>
      </c>
      <c r="K25" s="157">
        <f t="shared" si="6"/>
        <v>0.1</v>
      </c>
      <c r="L25" s="4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4"/>
    </row>
    <row r="26" spans="1:23" ht="22.5" customHeight="1">
      <c r="A26" s="1">
        <f t="shared" si="7"/>
        <v>3</v>
      </c>
      <c r="B26" s="104" t="str">
        <f t="shared" si="8"/>
        <v>Dienstag</v>
      </c>
      <c r="C26" s="40">
        <v>41296</v>
      </c>
      <c r="D26" s="75">
        <v>0</v>
      </c>
      <c r="E26" s="130">
        <f t="shared" si="0"/>
        <v>0</v>
      </c>
      <c r="F26" s="130">
        <f t="shared" si="1"/>
        <v>0</v>
      </c>
      <c r="G26" s="131">
        <f t="shared" si="2"/>
        <v>10</v>
      </c>
      <c r="H26" s="130">
        <f t="shared" si="3"/>
        <v>10</v>
      </c>
      <c r="I26" s="130">
        <f t="shared" si="4"/>
        <v>0</v>
      </c>
      <c r="J26" s="130">
        <f t="shared" si="5"/>
        <v>0</v>
      </c>
      <c r="K26" s="157">
        <f t="shared" si="6"/>
        <v>0.1</v>
      </c>
      <c r="L26" s="41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4"/>
    </row>
    <row r="27" spans="1:23" ht="22.5" customHeight="1">
      <c r="A27" s="1">
        <f t="shared" si="7"/>
        <v>4</v>
      </c>
      <c r="B27" s="104" t="str">
        <f t="shared" si="8"/>
        <v>Mittwoch</v>
      </c>
      <c r="C27" s="40">
        <v>41297</v>
      </c>
      <c r="D27" s="75">
        <v>0</v>
      </c>
      <c r="E27" s="130">
        <f t="shared" si="0"/>
        <v>0</v>
      </c>
      <c r="F27" s="130">
        <f t="shared" si="1"/>
        <v>0</v>
      </c>
      <c r="G27" s="131">
        <f t="shared" si="2"/>
        <v>10</v>
      </c>
      <c r="H27" s="130">
        <f t="shared" si="3"/>
        <v>10</v>
      </c>
      <c r="I27" s="130">
        <f t="shared" si="4"/>
        <v>0</v>
      </c>
      <c r="J27" s="130">
        <f t="shared" si="5"/>
        <v>0</v>
      </c>
      <c r="K27" s="157">
        <f t="shared" si="6"/>
        <v>0.1</v>
      </c>
      <c r="L27" s="4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4"/>
    </row>
    <row r="28" spans="1:23" ht="22.5" customHeight="1">
      <c r="A28" s="1">
        <f t="shared" si="7"/>
        <v>5</v>
      </c>
      <c r="B28" s="104" t="str">
        <f t="shared" si="8"/>
        <v>Donnerstag</v>
      </c>
      <c r="C28" s="40">
        <v>41298</v>
      </c>
      <c r="D28" s="75">
        <v>0</v>
      </c>
      <c r="E28" s="130">
        <f t="shared" si="0"/>
        <v>0</v>
      </c>
      <c r="F28" s="130">
        <f t="shared" si="1"/>
        <v>0</v>
      </c>
      <c r="G28" s="131">
        <f t="shared" si="2"/>
        <v>10</v>
      </c>
      <c r="H28" s="130">
        <f t="shared" si="3"/>
        <v>10</v>
      </c>
      <c r="I28" s="130">
        <f t="shared" si="4"/>
        <v>0</v>
      </c>
      <c r="J28" s="130">
        <f t="shared" si="5"/>
        <v>0</v>
      </c>
      <c r="K28" s="157">
        <f t="shared" si="6"/>
        <v>0.1</v>
      </c>
      <c r="L28" s="41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4"/>
    </row>
    <row r="29" spans="1:23" ht="22.5" customHeight="1">
      <c r="A29" s="1">
        <f t="shared" si="7"/>
        <v>6</v>
      </c>
      <c r="B29" s="104" t="str">
        <f t="shared" si="8"/>
        <v>Freitag</v>
      </c>
      <c r="C29" s="40">
        <v>41299</v>
      </c>
      <c r="D29" s="75">
        <v>0</v>
      </c>
      <c r="E29" s="130">
        <f t="shared" si="0"/>
        <v>0</v>
      </c>
      <c r="F29" s="130">
        <f t="shared" si="1"/>
        <v>0</v>
      </c>
      <c r="G29" s="131">
        <f t="shared" si="2"/>
        <v>10</v>
      </c>
      <c r="H29" s="130">
        <f t="shared" si="3"/>
        <v>10</v>
      </c>
      <c r="I29" s="130">
        <f t="shared" si="4"/>
        <v>0</v>
      </c>
      <c r="J29" s="130">
        <f t="shared" si="5"/>
        <v>0</v>
      </c>
      <c r="K29" s="157">
        <f t="shared" si="6"/>
        <v>0.1</v>
      </c>
      <c r="L29" s="41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4"/>
    </row>
    <row r="30" spans="1:23" ht="22.5" customHeight="1">
      <c r="A30" s="1">
        <f t="shared" si="7"/>
        <v>7</v>
      </c>
      <c r="B30" s="104" t="str">
        <f t="shared" si="8"/>
        <v>Frei</v>
      </c>
      <c r="C30" s="40">
        <v>41300</v>
      </c>
      <c r="D30" s="75">
        <v>0</v>
      </c>
      <c r="E30" s="130">
        <f t="shared" si="0"/>
        <v>0</v>
      </c>
      <c r="F30" s="130">
        <f t="shared" si="1"/>
        <v>0</v>
      </c>
      <c r="G30" s="131">
        <f t="shared" si="2"/>
        <v>10</v>
      </c>
      <c r="H30" s="130">
        <f t="shared" si="3"/>
        <v>10</v>
      </c>
      <c r="I30" s="130">
        <f t="shared" si="4"/>
        <v>0</v>
      </c>
      <c r="J30" s="130">
        <f t="shared" si="5"/>
        <v>0</v>
      </c>
      <c r="K30" s="157">
        <f t="shared" si="6"/>
        <v>0</v>
      </c>
      <c r="L30" s="41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4"/>
    </row>
    <row r="31" spans="1:23" ht="22.5" customHeight="1">
      <c r="A31" s="1">
        <f t="shared" si="7"/>
        <v>1</v>
      </c>
      <c r="B31" s="104" t="str">
        <f t="shared" si="8"/>
        <v>Frei</v>
      </c>
      <c r="C31" s="40">
        <v>41301</v>
      </c>
      <c r="D31" s="75">
        <v>0</v>
      </c>
      <c r="E31" s="130">
        <f t="shared" si="0"/>
        <v>0</v>
      </c>
      <c r="F31" s="130">
        <f t="shared" si="1"/>
        <v>0</v>
      </c>
      <c r="G31" s="131">
        <f t="shared" si="2"/>
        <v>10</v>
      </c>
      <c r="H31" s="130">
        <f t="shared" si="3"/>
        <v>10</v>
      </c>
      <c r="I31" s="130">
        <f t="shared" si="4"/>
        <v>0</v>
      </c>
      <c r="J31" s="130">
        <f t="shared" si="5"/>
        <v>0</v>
      </c>
      <c r="K31" s="157">
        <f t="shared" si="6"/>
        <v>0</v>
      </c>
      <c r="L31" s="41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4"/>
    </row>
    <row r="32" spans="1:23" ht="22.5" customHeight="1">
      <c r="A32" s="1">
        <f t="shared" si="7"/>
        <v>2</v>
      </c>
      <c r="B32" s="104" t="str">
        <f t="shared" si="8"/>
        <v>Montag</v>
      </c>
      <c r="C32" s="40">
        <v>41302</v>
      </c>
      <c r="D32" s="75">
        <v>0</v>
      </c>
      <c r="E32" s="130">
        <f t="shared" si="0"/>
        <v>0</v>
      </c>
      <c r="F32" s="130">
        <f t="shared" si="1"/>
        <v>0</v>
      </c>
      <c r="G32" s="131">
        <f t="shared" si="2"/>
        <v>10</v>
      </c>
      <c r="H32" s="130">
        <f t="shared" si="3"/>
        <v>10</v>
      </c>
      <c r="I32" s="130">
        <f t="shared" si="4"/>
        <v>0</v>
      </c>
      <c r="J32" s="130">
        <f t="shared" si="5"/>
        <v>0</v>
      </c>
      <c r="K32" s="157">
        <f t="shared" si="6"/>
        <v>0.1</v>
      </c>
      <c r="L32" s="41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4"/>
    </row>
    <row r="33" spans="1:23" ht="22.5" customHeight="1">
      <c r="A33" s="1">
        <f t="shared" si="7"/>
        <v>3</v>
      </c>
      <c r="B33" s="104" t="str">
        <f t="shared" si="8"/>
        <v>Dienstag</v>
      </c>
      <c r="C33" s="40">
        <v>41303</v>
      </c>
      <c r="D33" s="75">
        <v>0</v>
      </c>
      <c r="E33" s="130">
        <f t="shared" si="0"/>
        <v>0</v>
      </c>
      <c r="F33" s="130">
        <f t="shared" si="1"/>
        <v>0</v>
      </c>
      <c r="G33" s="131">
        <f t="shared" si="2"/>
        <v>10</v>
      </c>
      <c r="H33" s="130">
        <f t="shared" si="3"/>
        <v>10</v>
      </c>
      <c r="I33" s="130">
        <f t="shared" si="4"/>
        <v>0</v>
      </c>
      <c r="J33" s="130">
        <f t="shared" si="5"/>
        <v>0</v>
      </c>
      <c r="K33" s="157">
        <f t="shared" si="6"/>
        <v>0.1</v>
      </c>
      <c r="L33" s="41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4"/>
    </row>
    <row r="34" spans="1:23" ht="22.5" customHeight="1">
      <c r="A34" s="1">
        <f t="shared" si="7"/>
        <v>4</v>
      </c>
      <c r="B34" s="104" t="str">
        <f t="shared" si="8"/>
        <v>Mittwoch</v>
      </c>
      <c r="C34" s="40">
        <v>41304</v>
      </c>
      <c r="D34" s="75">
        <v>0</v>
      </c>
      <c r="E34" s="130">
        <f t="shared" si="0"/>
        <v>0</v>
      </c>
      <c r="F34" s="130">
        <f t="shared" si="1"/>
        <v>0</v>
      </c>
      <c r="G34" s="131">
        <f t="shared" si="2"/>
        <v>10</v>
      </c>
      <c r="H34" s="130">
        <f t="shared" si="3"/>
        <v>10</v>
      </c>
      <c r="I34" s="130">
        <f t="shared" si="4"/>
        <v>0</v>
      </c>
      <c r="J34" s="130">
        <f t="shared" si="5"/>
        <v>0</v>
      </c>
      <c r="K34" s="157">
        <f t="shared" si="6"/>
        <v>0.1</v>
      </c>
      <c r="L34" s="41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4"/>
    </row>
    <row r="35" spans="1:23" ht="22.5" customHeight="1">
      <c r="A35" s="1">
        <f t="shared" si="7"/>
        <v>5</v>
      </c>
      <c r="B35" s="104" t="str">
        <f t="shared" si="8"/>
        <v>Donnerstag</v>
      </c>
      <c r="C35" s="40">
        <v>41305</v>
      </c>
      <c r="D35" s="75">
        <v>0</v>
      </c>
      <c r="E35" s="130">
        <f t="shared" si="0"/>
        <v>0</v>
      </c>
      <c r="F35" s="130">
        <f t="shared" si="1"/>
        <v>0</v>
      </c>
      <c r="G35" s="131">
        <f t="shared" si="2"/>
        <v>10</v>
      </c>
      <c r="H35" s="130">
        <f t="shared" si="3"/>
        <v>10</v>
      </c>
      <c r="I35" s="130">
        <f t="shared" si="4"/>
        <v>0</v>
      </c>
      <c r="J35" s="130">
        <f t="shared" si="5"/>
        <v>0</v>
      </c>
      <c r="K35" s="157">
        <f t="shared" si="6"/>
        <v>0.1</v>
      </c>
      <c r="L35" s="41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4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158">
        <f>SUM(K5:K35)</f>
        <v>2.2000000000000006</v>
      </c>
      <c r="L36" s="35"/>
      <c r="M36" s="35">
        <f t="shared" ref="M36:V36" si="9">SUM(M5:M35)</f>
        <v>0</v>
      </c>
      <c r="N36" s="35">
        <f t="shared" si="9"/>
        <v>0</v>
      </c>
      <c r="O36" s="35">
        <f t="shared" si="9"/>
        <v>0</v>
      </c>
      <c r="P36" s="35">
        <f t="shared" si="9"/>
        <v>0</v>
      </c>
      <c r="Q36" s="35">
        <f t="shared" si="9"/>
        <v>0</v>
      </c>
      <c r="R36" s="35">
        <f t="shared" si="9"/>
        <v>0</v>
      </c>
      <c r="S36" s="35">
        <f t="shared" si="9"/>
        <v>0</v>
      </c>
      <c r="T36" s="35">
        <f t="shared" si="9"/>
        <v>0</v>
      </c>
      <c r="U36" s="35">
        <f t="shared" si="9"/>
        <v>0</v>
      </c>
      <c r="V36" s="35">
        <f t="shared" si="9"/>
        <v>0</v>
      </c>
      <c r="W36" s="56"/>
    </row>
    <row r="37" spans="1:23">
      <c r="K37" s="113"/>
    </row>
  </sheetData>
  <mergeCells count="3">
    <mergeCell ref="Z3:AD3"/>
    <mergeCell ref="B2:C2"/>
    <mergeCell ref="D1:W1"/>
  </mergeCells>
  <phoneticPr fontId="12" type="noConversion"/>
  <conditionalFormatting sqref="B5:B35">
    <cfRule type="cellIs" dxfId="19" priority="1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56" orientation="landscape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1611"/>
  <dimension ref="A1:W36"/>
  <sheetViews>
    <sheetView zoomScaleNormal="100" zoomScaleSheetLayoutView="100" workbookViewId="0">
      <pane xSplit="2" ySplit="4" topLeftCell="C12" activePane="bottomRight" state="frozen"/>
      <selection activeCell="A10" sqref="A10:E10"/>
      <selection pane="topRight" activeCell="A10" sqref="A10:E10"/>
      <selection pane="bottomLeft" activeCell="A10" sqref="A10:E10"/>
      <selection pane="bottomRight" activeCell="K33" sqref="K33"/>
    </sheetView>
  </sheetViews>
  <sheetFormatPr baseColWidth="10" defaultColWidth="7.7109375" defaultRowHeight="12.75"/>
  <cols>
    <col min="1" max="1" width="11.5703125" style="1" hidden="1" customWidth="1"/>
    <col min="2" max="2" width="12.42578125" style="10" customWidth="1"/>
    <col min="3" max="3" width="12" style="1" customWidth="1"/>
    <col min="4" max="4" width="9.42578125" style="1" customWidth="1"/>
    <col min="5" max="10" width="4.7109375" style="1" hidden="1" customWidth="1"/>
    <col min="11" max="11" width="6.42578125" style="1" customWidth="1"/>
    <col min="12" max="12" width="7.5703125" style="1" customWidth="1"/>
    <col min="13" max="13" width="6.85546875" style="1" customWidth="1"/>
    <col min="14" max="14" width="7.140625" style="1" customWidth="1"/>
    <col min="15" max="22" width="7.7109375" style="1"/>
    <col min="23" max="23" width="29.2851562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0" t="str">
        <f>Stundsatz!C1</f>
        <v>E-Learning @ FH Lübeck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2"/>
    </row>
    <row r="2" spans="1:23" ht="12.75" customHeight="1">
      <c r="B2" s="203" t="s">
        <v>0</v>
      </c>
      <c r="C2" s="204"/>
      <c r="D2" s="126" t="str">
        <f>'Stunden-Aufwand insgesamt'!C2</f>
        <v>Bitte Name im Reiter "Stundensatz" eintragen</v>
      </c>
      <c r="E2" s="82"/>
      <c r="F2" s="82"/>
      <c r="G2" s="82"/>
      <c r="H2" s="82"/>
      <c r="I2" s="82"/>
      <c r="J2" s="82"/>
      <c r="K2" s="82"/>
      <c r="L2" s="83"/>
      <c r="M2" s="84"/>
      <c r="N2" s="84"/>
      <c r="O2" s="84"/>
      <c r="P2" s="84"/>
      <c r="Q2" s="84"/>
      <c r="R2" s="84"/>
      <c r="S2" s="84"/>
      <c r="T2" s="84"/>
      <c r="U2" s="84"/>
      <c r="V2" s="84"/>
      <c r="W2" s="85"/>
    </row>
    <row r="3" spans="1:23" ht="15.75" customHeight="1" thickBot="1">
      <c r="B3" s="91" t="s">
        <v>1</v>
      </c>
      <c r="C3" s="92"/>
      <c r="D3" s="127" t="str">
        <f>'Stunden-Aufwand insgesamt'!C4</f>
        <v>Fachhochschule Lübeck</v>
      </c>
      <c r="E3" s="86"/>
      <c r="F3" s="86"/>
      <c r="G3" s="86"/>
      <c r="H3" s="86"/>
      <c r="I3" s="86"/>
      <c r="J3" s="86"/>
      <c r="K3" s="86"/>
      <c r="L3" s="86"/>
      <c r="M3" s="86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s="8" customFormat="1" ht="24" customHeight="1">
      <c r="A4" s="76"/>
      <c r="B4" s="89" t="s">
        <v>11</v>
      </c>
      <c r="C4" s="90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80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6</v>
      </c>
      <c r="B5" s="103" t="str">
        <f>IF(A5=2,"Montag",IF(A5=3,"Dienstag",IF(A5=4,"Mittwoch",IF(A5=5,"Donnerstag",IF(A5=6,"Freitag","Frei")))))</f>
        <v>Freitag</v>
      </c>
      <c r="C5" s="40">
        <v>41306</v>
      </c>
      <c r="D5" s="75">
        <v>0</v>
      </c>
      <c r="E5" s="130">
        <f t="shared" ref="E5:E32" si="0">HOUR(D5)</f>
        <v>0</v>
      </c>
      <c r="F5" s="130">
        <f t="shared" ref="F5:F32" si="1">MINUTE(D5)</f>
        <v>0</v>
      </c>
      <c r="G5" s="131">
        <f t="shared" ref="G5:G32" si="2">(F5/0.6)+10</f>
        <v>10</v>
      </c>
      <c r="H5" s="130">
        <f t="shared" ref="H5:H32" si="3">IF(G5&lt;100,ROUND(G5,1),IF(G5&gt;=100,(ROUND((G5-100),1))))</f>
        <v>10</v>
      </c>
      <c r="I5" s="130">
        <f t="shared" ref="I5:I32" si="4">IF(G5&gt;99,1,0)</f>
        <v>0</v>
      </c>
      <c r="J5" s="130">
        <f t="shared" ref="J5:J32" si="5">E5+I5</f>
        <v>0</v>
      </c>
      <c r="K5" s="132">
        <f t="shared" ref="K5:K32" si="6">IF(B5="Frei",0,ROUND(J5+(H5/100),1))</f>
        <v>0.1</v>
      </c>
      <c r="L5" s="37"/>
      <c r="M5" s="41"/>
      <c r="N5" s="41"/>
      <c r="O5" s="41"/>
      <c r="P5" s="41"/>
      <c r="Q5" s="41"/>
      <c r="R5" s="41"/>
      <c r="S5" s="41"/>
      <c r="T5" s="41"/>
      <c r="U5" s="41"/>
      <c r="V5" s="41"/>
      <c r="W5" s="42" t="s">
        <v>32</v>
      </c>
    </row>
    <row r="6" spans="1:23" ht="22.5" customHeight="1">
      <c r="A6" s="1">
        <f t="shared" ref="A6:A35" si="7">WEEKDAY(C6)</f>
        <v>7</v>
      </c>
      <c r="B6" s="104" t="str">
        <f t="shared" ref="B6:B32" si="8">IF(A6=2,"Montag",IF(A6=3,"Dienstag",IF(A6=4,"Mittwoch",IF(A6=5,"Donnerstag",IF(A6=6,"Freitag","Frei")))))</f>
        <v>Frei</v>
      </c>
      <c r="C6" s="40">
        <v>41307</v>
      </c>
      <c r="D6" s="75">
        <v>0</v>
      </c>
      <c r="E6" s="130">
        <f t="shared" si="0"/>
        <v>0</v>
      </c>
      <c r="F6" s="130">
        <f t="shared" si="1"/>
        <v>0</v>
      </c>
      <c r="G6" s="131">
        <f t="shared" si="2"/>
        <v>10</v>
      </c>
      <c r="H6" s="130">
        <f t="shared" si="3"/>
        <v>10</v>
      </c>
      <c r="I6" s="130">
        <f t="shared" si="4"/>
        <v>0</v>
      </c>
      <c r="J6" s="130">
        <f t="shared" si="5"/>
        <v>0</v>
      </c>
      <c r="K6" s="132">
        <f t="shared" si="6"/>
        <v>0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4"/>
    </row>
    <row r="7" spans="1:23" ht="22.5" customHeight="1">
      <c r="A7" s="1">
        <f t="shared" si="7"/>
        <v>1</v>
      </c>
      <c r="B7" s="104" t="str">
        <f t="shared" si="8"/>
        <v>Frei</v>
      </c>
      <c r="C7" s="40">
        <v>41308</v>
      </c>
      <c r="D7" s="75">
        <v>0</v>
      </c>
      <c r="E7" s="130">
        <f t="shared" si="0"/>
        <v>0</v>
      </c>
      <c r="F7" s="130">
        <f t="shared" si="1"/>
        <v>0</v>
      </c>
      <c r="G7" s="131">
        <f t="shared" si="2"/>
        <v>10</v>
      </c>
      <c r="H7" s="130">
        <f t="shared" si="3"/>
        <v>10</v>
      </c>
      <c r="I7" s="130">
        <f t="shared" si="4"/>
        <v>0</v>
      </c>
      <c r="J7" s="130">
        <f t="shared" si="5"/>
        <v>0</v>
      </c>
      <c r="K7" s="132">
        <f t="shared" si="6"/>
        <v>0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4"/>
    </row>
    <row r="8" spans="1:23" ht="22.5" customHeight="1">
      <c r="A8" s="1">
        <f t="shared" si="7"/>
        <v>2</v>
      </c>
      <c r="B8" s="104" t="str">
        <f t="shared" si="8"/>
        <v>Montag</v>
      </c>
      <c r="C8" s="40">
        <v>41309</v>
      </c>
      <c r="D8" s="75">
        <v>0</v>
      </c>
      <c r="E8" s="130">
        <f t="shared" si="0"/>
        <v>0</v>
      </c>
      <c r="F8" s="130">
        <f t="shared" si="1"/>
        <v>0</v>
      </c>
      <c r="G8" s="131">
        <f t="shared" si="2"/>
        <v>10</v>
      </c>
      <c r="H8" s="130">
        <f t="shared" si="3"/>
        <v>10</v>
      </c>
      <c r="I8" s="130">
        <f t="shared" si="4"/>
        <v>0</v>
      </c>
      <c r="J8" s="130">
        <f t="shared" si="5"/>
        <v>0</v>
      </c>
      <c r="K8" s="132">
        <f t="shared" si="6"/>
        <v>0.1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4"/>
    </row>
    <row r="9" spans="1:23" ht="22.5" customHeight="1">
      <c r="A9" s="1">
        <f t="shared" si="7"/>
        <v>3</v>
      </c>
      <c r="B9" s="104" t="str">
        <f t="shared" si="8"/>
        <v>Dienstag</v>
      </c>
      <c r="C9" s="40">
        <v>41310</v>
      </c>
      <c r="D9" s="75">
        <v>0</v>
      </c>
      <c r="E9" s="130">
        <f t="shared" si="0"/>
        <v>0</v>
      </c>
      <c r="F9" s="130">
        <f t="shared" si="1"/>
        <v>0</v>
      </c>
      <c r="G9" s="131">
        <f t="shared" si="2"/>
        <v>10</v>
      </c>
      <c r="H9" s="130">
        <f t="shared" si="3"/>
        <v>10</v>
      </c>
      <c r="I9" s="130">
        <f t="shared" si="4"/>
        <v>0</v>
      </c>
      <c r="J9" s="130">
        <f t="shared" si="5"/>
        <v>0</v>
      </c>
      <c r="K9" s="132">
        <f t="shared" si="6"/>
        <v>0.1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4"/>
    </row>
    <row r="10" spans="1:23" ht="22.5" customHeight="1">
      <c r="A10" s="1">
        <f t="shared" si="7"/>
        <v>4</v>
      </c>
      <c r="B10" s="104" t="str">
        <f t="shared" si="8"/>
        <v>Mittwoch</v>
      </c>
      <c r="C10" s="40">
        <v>41311</v>
      </c>
      <c r="D10" s="75">
        <v>0</v>
      </c>
      <c r="E10" s="130">
        <f t="shared" si="0"/>
        <v>0</v>
      </c>
      <c r="F10" s="130">
        <f t="shared" si="1"/>
        <v>0</v>
      </c>
      <c r="G10" s="131">
        <f t="shared" si="2"/>
        <v>10</v>
      </c>
      <c r="H10" s="130">
        <f t="shared" si="3"/>
        <v>10</v>
      </c>
      <c r="I10" s="130">
        <f t="shared" si="4"/>
        <v>0</v>
      </c>
      <c r="J10" s="130">
        <f t="shared" si="5"/>
        <v>0</v>
      </c>
      <c r="K10" s="132">
        <f t="shared" si="6"/>
        <v>0.1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4"/>
    </row>
    <row r="11" spans="1:23" ht="22.5" customHeight="1">
      <c r="A11" s="1">
        <f t="shared" si="7"/>
        <v>5</v>
      </c>
      <c r="B11" s="104" t="str">
        <f t="shared" si="8"/>
        <v>Donnerstag</v>
      </c>
      <c r="C11" s="40">
        <v>41312</v>
      </c>
      <c r="D11" s="75">
        <v>0</v>
      </c>
      <c r="E11" s="130">
        <f t="shared" si="0"/>
        <v>0</v>
      </c>
      <c r="F11" s="130">
        <f t="shared" si="1"/>
        <v>0</v>
      </c>
      <c r="G11" s="131">
        <f t="shared" si="2"/>
        <v>10</v>
      </c>
      <c r="H11" s="130">
        <f t="shared" si="3"/>
        <v>10</v>
      </c>
      <c r="I11" s="130">
        <f t="shared" si="4"/>
        <v>0</v>
      </c>
      <c r="J11" s="130">
        <f t="shared" si="5"/>
        <v>0</v>
      </c>
      <c r="K11" s="132">
        <f t="shared" si="6"/>
        <v>0.1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4"/>
    </row>
    <row r="12" spans="1:23" ht="22.5" customHeight="1">
      <c r="A12" s="1">
        <f t="shared" si="7"/>
        <v>6</v>
      </c>
      <c r="B12" s="104" t="str">
        <f t="shared" si="8"/>
        <v>Freitag</v>
      </c>
      <c r="C12" s="40">
        <v>41313</v>
      </c>
      <c r="D12" s="75">
        <v>0</v>
      </c>
      <c r="E12" s="130">
        <f t="shared" si="0"/>
        <v>0</v>
      </c>
      <c r="F12" s="130">
        <f t="shared" si="1"/>
        <v>0</v>
      </c>
      <c r="G12" s="131">
        <f t="shared" si="2"/>
        <v>10</v>
      </c>
      <c r="H12" s="130">
        <f t="shared" si="3"/>
        <v>10</v>
      </c>
      <c r="I12" s="130">
        <f t="shared" si="4"/>
        <v>0</v>
      </c>
      <c r="J12" s="130">
        <f t="shared" si="5"/>
        <v>0</v>
      </c>
      <c r="K12" s="132">
        <f t="shared" si="6"/>
        <v>0.1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4"/>
    </row>
    <row r="13" spans="1:23" ht="22.5" customHeight="1">
      <c r="A13" s="1">
        <f t="shared" si="7"/>
        <v>7</v>
      </c>
      <c r="B13" s="104" t="str">
        <f t="shared" si="8"/>
        <v>Frei</v>
      </c>
      <c r="C13" s="40">
        <v>41314</v>
      </c>
      <c r="D13" s="75">
        <v>0</v>
      </c>
      <c r="E13" s="130">
        <f t="shared" si="0"/>
        <v>0</v>
      </c>
      <c r="F13" s="130">
        <f t="shared" si="1"/>
        <v>0</v>
      </c>
      <c r="G13" s="131">
        <f t="shared" si="2"/>
        <v>10</v>
      </c>
      <c r="H13" s="130">
        <f t="shared" si="3"/>
        <v>10</v>
      </c>
      <c r="I13" s="130">
        <f t="shared" si="4"/>
        <v>0</v>
      </c>
      <c r="J13" s="130">
        <f t="shared" si="5"/>
        <v>0</v>
      </c>
      <c r="K13" s="132">
        <f t="shared" si="6"/>
        <v>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4"/>
    </row>
    <row r="14" spans="1:23" ht="22.5" customHeight="1">
      <c r="A14" s="1">
        <f t="shared" si="7"/>
        <v>1</v>
      </c>
      <c r="B14" s="104" t="str">
        <f t="shared" si="8"/>
        <v>Frei</v>
      </c>
      <c r="C14" s="40">
        <v>41315</v>
      </c>
      <c r="D14" s="75">
        <v>0</v>
      </c>
      <c r="E14" s="130">
        <f t="shared" si="0"/>
        <v>0</v>
      </c>
      <c r="F14" s="130">
        <f t="shared" si="1"/>
        <v>0</v>
      </c>
      <c r="G14" s="131">
        <f t="shared" si="2"/>
        <v>10</v>
      </c>
      <c r="H14" s="130">
        <f t="shared" si="3"/>
        <v>10</v>
      </c>
      <c r="I14" s="130">
        <f t="shared" si="4"/>
        <v>0</v>
      </c>
      <c r="J14" s="130">
        <f t="shared" si="5"/>
        <v>0</v>
      </c>
      <c r="K14" s="132">
        <f t="shared" si="6"/>
        <v>0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4"/>
    </row>
    <row r="15" spans="1:23" ht="22.5" customHeight="1">
      <c r="A15" s="1">
        <f t="shared" si="7"/>
        <v>2</v>
      </c>
      <c r="B15" s="104" t="str">
        <f t="shared" si="8"/>
        <v>Montag</v>
      </c>
      <c r="C15" s="40">
        <v>41316</v>
      </c>
      <c r="D15" s="75">
        <v>0</v>
      </c>
      <c r="E15" s="130">
        <f t="shared" si="0"/>
        <v>0</v>
      </c>
      <c r="F15" s="130">
        <f t="shared" si="1"/>
        <v>0</v>
      </c>
      <c r="G15" s="131">
        <f t="shared" si="2"/>
        <v>10</v>
      </c>
      <c r="H15" s="130">
        <f t="shared" si="3"/>
        <v>10</v>
      </c>
      <c r="I15" s="130">
        <f t="shared" si="4"/>
        <v>0</v>
      </c>
      <c r="J15" s="130">
        <f t="shared" si="5"/>
        <v>0</v>
      </c>
      <c r="K15" s="132">
        <f t="shared" si="6"/>
        <v>0.1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4"/>
    </row>
    <row r="16" spans="1:23" ht="22.5" customHeight="1">
      <c r="A16" s="1">
        <f t="shared" si="7"/>
        <v>3</v>
      </c>
      <c r="B16" s="104" t="str">
        <f t="shared" si="8"/>
        <v>Dienstag</v>
      </c>
      <c r="C16" s="40">
        <v>41317</v>
      </c>
      <c r="D16" s="75">
        <v>0</v>
      </c>
      <c r="E16" s="130">
        <f t="shared" si="0"/>
        <v>0</v>
      </c>
      <c r="F16" s="130">
        <f t="shared" si="1"/>
        <v>0</v>
      </c>
      <c r="G16" s="131">
        <f t="shared" si="2"/>
        <v>10</v>
      </c>
      <c r="H16" s="130">
        <f t="shared" si="3"/>
        <v>10</v>
      </c>
      <c r="I16" s="130">
        <f t="shared" si="4"/>
        <v>0</v>
      </c>
      <c r="J16" s="130">
        <f t="shared" si="5"/>
        <v>0</v>
      </c>
      <c r="K16" s="132">
        <f t="shared" si="6"/>
        <v>0.1</v>
      </c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4"/>
    </row>
    <row r="17" spans="1:23" ht="22.5" customHeight="1">
      <c r="A17" s="1">
        <f t="shared" si="7"/>
        <v>4</v>
      </c>
      <c r="B17" s="104" t="str">
        <f t="shared" si="8"/>
        <v>Mittwoch</v>
      </c>
      <c r="C17" s="40">
        <v>41318</v>
      </c>
      <c r="D17" s="75">
        <v>0</v>
      </c>
      <c r="E17" s="130">
        <f t="shared" si="0"/>
        <v>0</v>
      </c>
      <c r="F17" s="130">
        <f t="shared" si="1"/>
        <v>0</v>
      </c>
      <c r="G17" s="131">
        <f t="shared" si="2"/>
        <v>10</v>
      </c>
      <c r="H17" s="130">
        <f t="shared" si="3"/>
        <v>10</v>
      </c>
      <c r="I17" s="130">
        <f t="shared" si="4"/>
        <v>0</v>
      </c>
      <c r="J17" s="130">
        <f t="shared" si="5"/>
        <v>0</v>
      </c>
      <c r="K17" s="132">
        <f t="shared" si="6"/>
        <v>0.1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4"/>
    </row>
    <row r="18" spans="1:23" ht="22.5" customHeight="1">
      <c r="A18" s="1">
        <f t="shared" si="7"/>
        <v>5</v>
      </c>
      <c r="B18" s="104" t="str">
        <f t="shared" si="8"/>
        <v>Donnerstag</v>
      </c>
      <c r="C18" s="40">
        <v>41319</v>
      </c>
      <c r="D18" s="75">
        <v>0</v>
      </c>
      <c r="E18" s="130">
        <f t="shared" si="0"/>
        <v>0</v>
      </c>
      <c r="F18" s="130">
        <f t="shared" si="1"/>
        <v>0</v>
      </c>
      <c r="G18" s="131">
        <f t="shared" si="2"/>
        <v>10</v>
      </c>
      <c r="H18" s="130">
        <f t="shared" si="3"/>
        <v>10</v>
      </c>
      <c r="I18" s="130">
        <f t="shared" si="4"/>
        <v>0</v>
      </c>
      <c r="J18" s="130">
        <f t="shared" si="5"/>
        <v>0</v>
      </c>
      <c r="K18" s="132">
        <f t="shared" si="6"/>
        <v>0.1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4"/>
    </row>
    <row r="19" spans="1:23" ht="22.5" customHeight="1">
      <c r="A19" s="1">
        <f t="shared" si="7"/>
        <v>6</v>
      </c>
      <c r="B19" s="104" t="str">
        <f t="shared" si="8"/>
        <v>Freitag</v>
      </c>
      <c r="C19" s="40">
        <v>41320</v>
      </c>
      <c r="D19" s="75">
        <v>0</v>
      </c>
      <c r="E19" s="130">
        <f t="shared" si="0"/>
        <v>0</v>
      </c>
      <c r="F19" s="130">
        <f t="shared" si="1"/>
        <v>0</v>
      </c>
      <c r="G19" s="131">
        <f t="shared" si="2"/>
        <v>10</v>
      </c>
      <c r="H19" s="130">
        <f t="shared" si="3"/>
        <v>10</v>
      </c>
      <c r="I19" s="130">
        <f t="shared" si="4"/>
        <v>0</v>
      </c>
      <c r="J19" s="130">
        <f t="shared" si="5"/>
        <v>0</v>
      </c>
      <c r="K19" s="132">
        <f t="shared" si="6"/>
        <v>0.1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4"/>
    </row>
    <row r="20" spans="1:23" ht="22.5" customHeight="1">
      <c r="A20" s="1">
        <f t="shared" si="7"/>
        <v>7</v>
      </c>
      <c r="B20" s="104" t="str">
        <f t="shared" si="8"/>
        <v>Frei</v>
      </c>
      <c r="C20" s="40">
        <v>41321</v>
      </c>
      <c r="D20" s="75">
        <v>0</v>
      </c>
      <c r="E20" s="130">
        <f t="shared" si="0"/>
        <v>0</v>
      </c>
      <c r="F20" s="130">
        <f t="shared" si="1"/>
        <v>0</v>
      </c>
      <c r="G20" s="131">
        <f t="shared" si="2"/>
        <v>10</v>
      </c>
      <c r="H20" s="130">
        <f t="shared" si="3"/>
        <v>10</v>
      </c>
      <c r="I20" s="130">
        <f t="shared" si="4"/>
        <v>0</v>
      </c>
      <c r="J20" s="130">
        <f t="shared" si="5"/>
        <v>0</v>
      </c>
      <c r="K20" s="132">
        <f t="shared" si="6"/>
        <v>0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4"/>
    </row>
    <row r="21" spans="1:23" ht="22.5" customHeight="1">
      <c r="A21" s="1">
        <f t="shared" si="7"/>
        <v>1</v>
      </c>
      <c r="B21" s="104" t="str">
        <f t="shared" si="8"/>
        <v>Frei</v>
      </c>
      <c r="C21" s="40">
        <v>41322</v>
      </c>
      <c r="D21" s="75">
        <v>0</v>
      </c>
      <c r="E21" s="130">
        <f t="shared" si="0"/>
        <v>0</v>
      </c>
      <c r="F21" s="130">
        <f t="shared" si="1"/>
        <v>0</v>
      </c>
      <c r="G21" s="131">
        <f t="shared" si="2"/>
        <v>10</v>
      </c>
      <c r="H21" s="130">
        <f t="shared" si="3"/>
        <v>10</v>
      </c>
      <c r="I21" s="130">
        <f t="shared" si="4"/>
        <v>0</v>
      </c>
      <c r="J21" s="130">
        <f t="shared" si="5"/>
        <v>0</v>
      </c>
      <c r="K21" s="132">
        <f t="shared" si="6"/>
        <v>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4"/>
    </row>
    <row r="22" spans="1:23" ht="22.5" customHeight="1">
      <c r="A22" s="1">
        <f t="shared" si="7"/>
        <v>2</v>
      </c>
      <c r="B22" s="104" t="str">
        <f t="shared" si="8"/>
        <v>Montag</v>
      </c>
      <c r="C22" s="40">
        <v>41323</v>
      </c>
      <c r="D22" s="75">
        <v>0</v>
      </c>
      <c r="E22" s="130">
        <f t="shared" si="0"/>
        <v>0</v>
      </c>
      <c r="F22" s="130">
        <f t="shared" si="1"/>
        <v>0</v>
      </c>
      <c r="G22" s="131">
        <f t="shared" si="2"/>
        <v>10</v>
      </c>
      <c r="H22" s="130">
        <f t="shared" si="3"/>
        <v>10</v>
      </c>
      <c r="I22" s="130">
        <f t="shared" si="4"/>
        <v>0</v>
      </c>
      <c r="J22" s="130">
        <f t="shared" si="5"/>
        <v>0</v>
      </c>
      <c r="K22" s="132">
        <f t="shared" si="6"/>
        <v>0.1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4"/>
    </row>
    <row r="23" spans="1:23" ht="22.5" customHeight="1">
      <c r="A23" s="1">
        <f t="shared" si="7"/>
        <v>3</v>
      </c>
      <c r="B23" s="104" t="s">
        <v>65</v>
      </c>
      <c r="C23" s="40">
        <v>41324</v>
      </c>
      <c r="D23" s="75">
        <v>0</v>
      </c>
      <c r="E23" s="130">
        <f t="shared" si="0"/>
        <v>0</v>
      </c>
      <c r="F23" s="130">
        <f t="shared" si="1"/>
        <v>0</v>
      </c>
      <c r="G23" s="131">
        <f t="shared" si="2"/>
        <v>10</v>
      </c>
      <c r="H23" s="130">
        <f t="shared" si="3"/>
        <v>10</v>
      </c>
      <c r="I23" s="130">
        <f t="shared" si="4"/>
        <v>0</v>
      </c>
      <c r="J23" s="130">
        <f t="shared" si="5"/>
        <v>0</v>
      </c>
      <c r="K23" s="132">
        <f t="shared" si="6"/>
        <v>0.1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4"/>
    </row>
    <row r="24" spans="1:23" ht="22.5" customHeight="1">
      <c r="A24" s="1">
        <f t="shared" si="7"/>
        <v>4</v>
      </c>
      <c r="B24" s="104" t="str">
        <f t="shared" si="8"/>
        <v>Mittwoch</v>
      </c>
      <c r="C24" s="40">
        <v>41325</v>
      </c>
      <c r="D24" s="75">
        <v>0</v>
      </c>
      <c r="E24" s="130">
        <f t="shared" si="0"/>
        <v>0</v>
      </c>
      <c r="F24" s="130">
        <f t="shared" si="1"/>
        <v>0</v>
      </c>
      <c r="G24" s="131">
        <f t="shared" si="2"/>
        <v>10</v>
      </c>
      <c r="H24" s="130">
        <f t="shared" si="3"/>
        <v>10</v>
      </c>
      <c r="I24" s="130">
        <f t="shared" si="4"/>
        <v>0</v>
      </c>
      <c r="J24" s="130">
        <f t="shared" si="5"/>
        <v>0</v>
      </c>
      <c r="K24" s="132">
        <f t="shared" si="6"/>
        <v>0.1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4"/>
    </row>
    <row r="25" spans="1:23" ht="22.5" customHeight="1">
      <c r="A25" s="1">
        <f t="shared" si="7"/>
        <v>5</v>
      </c>
      <c r="B25" s="104" t="str">
        <f>IF(A25=2,"Montag",IF(A25=3,"Dienstag",IF(A25=4,"Mittwoch",IF(A25=5,"Donnerstag",IF(A25=6,"Freitag","Frei")))))</f>
        <v>Donnerstag</v>
      </c>
      <c r="C25" s="40">
        <v>41326</v>
      </c>
      <c r="D25" s="75">
        <v>0</v>
      </c>
      <c r="E25" s="130">
        <f t="shared" si="0"/>
        <v>0</v>
      </c>
      <c r="F25" s="130">
        <f t="shared" si="1"/>
        <v>0</v>
      </c>
      <c r="G25" s="131">
        <f t="shared" si="2"/>
        <v>10</v>
      </c>
      <c r="H25" s="130">
        <f t="shared" si="3"/>
        <v>10</v>
      </c>
      <c r="I25" s="130">
        <f t="shared" si="4"/>
        <v>0</v>
      </c>
      <c r="J25" s="130">
        <f t="shared" si="5"/>
        <v>0</v>
      </c>
      <c r="K25" s="132">
        <f t="shared" si="6"/>
        <v>0.1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4"/>
    </row>
    <row r="26" spans="1:23" ht="22.5" customHeight="1">
      <c r="A26" s="1">
        <f t="shared" si="7"/>
        <v>6</v>
      </c>
      <c r="B26" s="104" t="str">
        <f t="shared" si="8"/>
        <v>Freitag</v>
      </c>
      <c r="C26" s="40">
        <v>41327</v>
      </c>
      <c r="D26" s="75">
        <v>0</v>
      </c>
      <c r="E26" s="130">
        <f t="shared" si="0"/>
        <v>0</v>
      </c>
      <c r="F26" s="130">
        <f t="shared" si="1"/>
        <v>0</v>
      </c>
      <c r="G26" s="131">
        <f t="shared" si="2"/>
        <v>10</v>
      </c>
      <c r="H26" s="130">
        <f t="shared" si="3"/>
        <v>10</v>
      </c>
      <c r="I26" s="130">
        <f t="shared" si="4"/>
        <v>0</v>
      </c>
      <c r="J26" s="130">
        <f t="shared" si="5"/>
        <v>0</v>
      </c>
      <c r="K26" s="132">
        <f t="shared" si="6"/>
        <v>0.1</v>
      </c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4"/>
    </row>
    <row r="27" spans="1:23" ht="22.5" customHeight="1">
      <c r="A27" s="1">
        <f t="shared" si="7"/>
        <v>7</v>
      </c>
      <c r="B27" s="104" t="str">
        <f t="shared" si="8"/>
        <v>Frei</v>
      </c>
      <c r="C27" s="40">
        <v>41328</v>
      </c>
      <c r="D27" s="75">
        <v>0</v>
      </c>
      <c r="E27" s="130">
        <f t="shared" si="0"/>
        <v>0</v>
      </c>
      <c r="F27" s="130">
        <f t="shared" si="1"/>
        <v>0</v>
      </c>
      <c r="G27" s="131">
        <f t="shared" si="2"/>
        <v>10</v>
      </c>
      <c r="H27" s="130">
        <f t="shared" si="3"/>
        <v>10</v>
      </c>
      <c r="I27" s="130">
        <f t="shared" si="4"/>
        <v>0</v>
      </c>
      <c r="J27" s="130">
        <f t="shared" si="5"/>
        <v>0</v>
      </c>
      <c r="K27" s="132">
        <f t="shared" si="6"/>
        <v>0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4"/>
    </row>
    <row r="28" spans="1:23" ht="22.5" customHeight="1">
      <c r="A28" s="1">
        <f t="shared" si="7"/>
        <v>1</v>
      </c>
      <c r="B28" s="104" t="str">
        <f t="shared" si="8"/>
        <v>Frei</v>
      </c>
      <c r="C28" s="40">
        <v>41329</v>
      </c>
      <c r="D28" s="75">
        <v>0</v>
      </c>
      <c r="E28" s="130">
        <f t="shared" si="0"/>
        <v>0</v>
      </c>
      <c r="F28" s="130">
        <f t="shared" si="1"/>
        <v>0</v>
      </c>
      <c r="G28" s="131">
        <f t="shared" si="2"/>
        <v>10</v>
      </c>
      <c r="H28" s="130">
        <f t="shared" si="3"/>
        <v>10</v>
      </c>
      <c r="I28" s="130">
        <f t="shared" si="4"/>
        <v>0</v>
      </c>
      <c r="J28" s="130">
        <f t="shared" si="5"/>
        <v>0</v>
      </c>
      <c r="K28" s="132">
        <f t="shared" si="6"/>
        <v>0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4"/>
    </row>
    <row r="29" spans="1:23" ht="22.5" customHeight="1">
      <c r="A29" s="1">
        <f t="shared" si="7"/>
        <v>2</v>
      </c>
      <c r="B29" s="104" t="str">
        <f t="shared" si="8"/>
        <v>Montag</v>
      </c>
      <c r="C29" s="40">
        <v>41330</v>
      </c>
      <c r="D29" s="75">
        <v>0</v>
      </c>
      <c r="E29" s="130">
        <f t="shared" si="0"/>
        <v>0</v>
      </c>
      <c r="F29" s="130">
        <f t="shared" si="1"/>
        <v>0</v>
      </c>
      <c r="G29" s="131">
        <f t="shared" si="2"/>
        <v>10</v>
      </c>
      <c r="H29" s="130">
        <f t="shared" si="3"/>
        <v>10</v>
      </c>
      <c r="I29" s="130">
        <f t="shared" si="4"/>
        <v>0</v>
      </c>
      <c r="J29" s="130">
        <f t="shared" si="5"/>
        <v>0</v>
      </c>
      <c r="K29" s="132">
        <f t="shared" si="6"/>
        <v>0.1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4"/>
    </row>
    <row r="30" spans="1:23" ht="22.5" customHeight="1">
      <c r="A30" s="1">
        <f t="shared" si="7"/>
        <v>3</v>
      </c>
      <c r="B30" s="104" t="str">
        <f t="shared" si="8"/>
        <v>Dienstag</v>
      </c>
      <c r="C30" s="40">
        <v>41331</v>
      </c>
      <c r="D30" s="75">
        <v>0</v>
      </c>
      <c r="E30" s="130">
        <f t="shared" si="0"/>
        <v>0</v>
      </c>
      <c r="F30" s="130">
        <f t="shared" si="1"/>
        <v>0</v>
      </c>
      <c r="G30" s="131">
        <f t="shared" si="2"/>
        <v>10</v>
      </c>
      <c r="H30" s="130">
        <f t="shared" si="3"/>
        <v>10</v>
      </c>
      <c r="I30" s="130">
        <f t="shared" si="4"/>
        <v>0</v>
      </c>
      <c r="J30" s="130">
        <f t="shared" si="5"/>
        <v>0</v>
      </c>
      <c r="K30" s="132">
        <f t="shared" si="6"/>
        <v>0.1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4"/>
    </row>
    <row r="31" spans="1:23" ht="22.5" customHeight="1">
      <c r="A31" s="1">
        <f t="shared" si="7"/>
        <v>4</v>
      </c>
      <c r="B31" s="104" t="str">
        <f t="shared" si="8"/>
        <v>Mittwoch</v>
      </c>
      <c r="C31" s="40">
        <v>41332</v>
      </c>
      <c r="D31" s="75">
        <v>0</v>
      </c>
      <c r="E31" s="130">
        <f t="shared" si="0"/>
        <v>0</v>
      </c>
      <c r="F31" s="130">
        <f t="shared" si="1"/>
        <v>0</v>
      </c>
      <c r="G31" s="131">
        <f t="shared" si="2"/>
        <v>10</v>
      </c>
      <c r="H31" s="130">
        <f t="shared" si="3"/>
        <v>10</v>
      </c>
      <c r="I31" s="130">
        <f t="shared" si="4"/>
        <v>0</v>
      </c>
      <c r="J31" s="130">
        <f t="shared" si="5"/>
        <v>0</v>
      </c>
      <c r="K31" s="132">
        <f t="shared" si="6"/>
        <v>0.1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4"/>
    </row>
    <row r="32" spans="1:23" ht="22.5" customHeight="1">
      <c r="A32" s="1">
        <f t="shared" si="7"/>
        <v>5</v>
      </c>
      <c r="B32" s="104" t="str">
        <f t="shared" si="8"/>
        <v>Donnerstag</v>
      </c>
      <c r="C32" s="40">
        <v>41333</v>
      </c>
      <c r="D32" s="75">
        <v>0</v>
      </c>
      <c r="E32" s="130">
        <f t="shared" si="0"/>
        <v>0</v>
      </c>
      <c r="F32" s="130">
        <f t="shared" si="1"/>
        <v>0</v>
      </c>
      <c r="G32" s="131">
        <f t="shared" si="2"/>
        <v>10</v>
      </c>
      <c r="H32" s="130">
        <f t="shared" si="3"/>
        <v>10</v>
      </c>
      <c r="I32" s="130">
        <f t="shared" si="4"/>
        <v>0</v>
      </c>
      <c r="J32" s="130">
        <f t="shared" si="5"/>
        <v>0</v>
      </c>
      <c r="K32" s="132">
        <f t="shared" si="6"/>
        <v>0.1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4"/>
    </row>
    <row r="33" spans="1:23" ht="22.5" customHeight="1">
      <c r="A33" s="1">
        <f t="shared" si="7"/>
        <v>7</v>
      </c>
      <c r="B33" s="104"/>
      <c r="C33" s="40"/>
      <c r="D33" s="75"/>
      <c r="E33" s="130">
        <f t="shared" ref="E33" si="9">HOUR(D33)</f>
        <v>0</v>
      </c>
      <c r="F33" s="130">
        <f t="shared" ref="F33" si="10">MINUTE(D33)</f>
        <v>0</v>
      </c>
      <c r="G33" s="131">
        <f t="shared" ref="G33" si="11">(F33/0.6)+10</f>
        <v>10</v>
      </c>
      <c r="H33" s="130">
        <f t="shared" ref="H33" si="12">IF(G33&lt;100,ROUND(G33,1),IF(G33&gt;=100,(ROUND((G33-100),1))))</f>
        <v>10</v>
      </c>
      <c r="I33" s="130">
        <f t="shared" ref="I33" si="13">IF(G33&gt;99,1,0)</f>
        <v>0</v>
      </c>
      <c r="J33" s="130">
        <f t="shared" ref="J33" si="14">E33+I33</f>
        <v>0</v>
      </c>
      <c r="K33" s="132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4"/>
    </row>
    <row r="34" spans="1:23" ht="22.5" customHeight="1">
      <c r="A34" s="1">
        <f t="shared" si="7"/>
        <v>7</v>
      </c>
      <c r="B34" s="104"/>
      <c r="C34" s="40"/>
      <c r="D34" s="75"/>
      <c r="E34" s="133"/>
      <c r="F34" s="133"/>
      <c r="G34" s="134"/>
      <c r="H34" s="133"/>
      <c r="I34" s="133"/>
      <c r="J34" s="133"/>
      <c r="K34" s="135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4"/>
    </row>
    <row r="35" spans="1:23" ht="22.5" customHeight="1">
      <c r="A35" s="1">
        <f t="shared" si="7"/>
        <v>7</v>
      </c>
      <c r="B35" s="105"/>
      <c r="C35" s="40"/>
      <c r="D35" s="75"/>
      <c r="E35" s="133"/>
      <c r="F35" s="133"/>
      <c r="G35" s="134"/>
      <c r="H35" s="133"/>
      <c r="I35" s="133"/>
      <c r="J35" s="133"/>
      <c r="K35" s="135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4"/>
    </row>
    <row r="36" spans="1:23" ht="22.5" customHeight="1">
      <c r="B36" s="9"/>
      <c r="C36" s="55"/>
      <c r="D36" s="72"/>
      <c r="E36" s="33"/>
      <c r="F36" s="33"/>
      <c r="G36" s="33"/>
      <c r="H36" s="33"/>
      <c r="I36" s="33"/>
      <c r="J36" s="33"/>
      <c r="K36" s="36">
        <f>SUM(K5:K35)</f>
        <v>2.0000000000000004</v>
      </c>
      <c r="L36" s="35">
        <f>SUM(L5:L35)</f>
        <v>0</v>
      </c>
      <c r="M36" s="35">
        <f t="shared" ref="M36:S36" si="15">SUM(M5:M35)</f>
        <v>0</v>
      </c>
      <c r="N36" s="35">
        <f t="shared" si="15"/>
        <v>0</v>
      </c>
      <c r="O36" s="35">
        <f t="shared" si="15"/>
        <v>0</v>
      </c>
      <c r="P36" s="35">
        <f t="shared" si="15"/>
        <v>0</v>
      </c>
      <c r="Q36" s="35">
        <f t="shared" si="15"/>
        <v>0</v>
      </c>
      <c r="R36" s="35">
        <f t="shared" si="15"/>
        <v>0</v>
      </c>
      <c r="S36" s="35">
        <f t="shared" si="15"/>
        <v>0</v>
      </c>
      <c r="T36" s="35">
        <f>SUM(T5:T35)</f>
        <v>0</v>
      </c>
      <c r="U36" s="35">
        <f>SUM(U5:U35)</f>
        <v>0</v>
      </c>
      <c r="V36" s="35">
        <f>SUM( V5:V35)</f>
        <v>0</v>
      </c>
      <c r="W36" s="56"/>
    </row>
  </sheetData>
  <mergeCells count="2">
    <mergeCell ref="D1:W1"/>
    <mergeCell ref="B2:C2"/>
  </mergeCells>
  <phoneticPr fontId="12" type="noConversion"/>
  <conditionalFormatting sqref="X5:X19 E5:K35">
    <cfRule type="cellIs" priority="1" stopIfTrue="1" operator="equal">
      <formula>"Frei"</formula>
    </cfRule>
  </conditionalFormatting>
  <conditionalFormatting sqref="B5:B35">
    <cfRule type="cellIs" dxfId="18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49" orientation="portrait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16111"/>
  <dimension ref="A1:W36"/>
  <sheetViews>
    <sheetView zoomScaleNormal="100" workbookViewId="0">
      <pane xSplit="2" ySplit="4" topLeftCell="C5" activePane="bottomRight" state="frozen"/>
      <selection activeCell="A10" sqref="A10:E10"/>
      <selection pane="topRight" activeCell="A10" sqref="A10:E10"/>
      <selection pane="bottomLeft" activeCell="A10" sqref="A10:E10"/>
      <selection pane="bottomRight" activeCell="W34" sqref="W5:W34"/>
    </sheetView>
  </sheetViews>
  <sheetFormatPr baseColWidth="10" defaultColWidth="7.7109375" defaultRowHeight="12.75"/>
  <cols>
    <col min="1" max="1" width="11.85546875" style="1" hidden="1" customWidth="1"/>
    <col min="2" max="2" width="12" style="10" customWidth="1"/>
    <col min="3" max="3" width="10.140625" style="1" customWidth="1"/>
    <col min="4" max="4" width="9.7109375" style="1" customWidth="1"/>
    <col min="5" max="10" width="4.7109375" style="1" hidden="1" customWidth="1"/>
    <col min="11" max="11" width="6.5703125" style="1" customWidth="1"/>
    <col min="12" max="22" width="7" style="1" customWidth="1"/>
    <col min="23" max="23" width="28.570312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0" t="str">
        <f>Stundsatz!C1</f>
        <v>E-Learning @ FH Lübeck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2"/>
    </row>
    <row r="2" spans="1:23" ht="12.75" customHeight="1">
      <c r="B2" s="203" t="s">
        <v>0</v>
      </c>
      <c r="C2" s="204"/>
      <c r="D2" s="66" t="str">
        <f>'Stunden-Aufwand insgesamt'!C2</f>
        <v>Bitte Name im Reiter "Stundensatz" eintragen</v>
      </c>
      <c r="E2" s="64"/>
      <c r="F2" s="64"/>
      <c r="G2" s="64"/>
      <c r="H2" s="64"/>
      <c r="I2" s="64"/>
      <c r="J2" s="64"/>
      <c r="K2" s="64"/>
      <c r="L2" s="65"/>
      <c r="M2" s="66"/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1:23" ht="15.75" customHeight="1" thickBot="1">
      <c r="B3" s="91" t="s">
        <v>1</v>
      </c>
      <c r="C3" s="92"/>
      <c r="D3" s="69" t="str">
        <f>'Stunden-Aufwand insgesamt'!C4</f>
        <v>Fachhochschule Lübeck</v>
      </c>
      <c r="E3" s="69"/>
      <c r="F3" s="69"/>
      <c r="G3" s="69"/>
      <c r="H3" s="69"/>
      <c r="I3" s="69"/>
      <c r="J3" s="69"/>
      <c r="K3" s="69"/>
      <c r="L3" s="69"/>
      <c r="M3" s="69"/>
      <c r="N3" s="70"/>
      <c r="O3" s="70"/>
      <c r="P3" s="70"/>
      <c r="Q3" s="70"/>
      <c r="R3" s="70"/>
      <c r="S3" s="70"/>
      <c r="T3" s="70"/>
      <c r="U3" s="70"/>
      <c r="V3" s="70"/>
      <c r="W3" s="122"/>
    </row>
    <row r="4" spans="1:23" s="8" customFormat="1" ht="24.75" customHeight="1">
      <c r="A4" s="43"/>
      <c r="B4" s="44" t="s">
        <v>11</v>
      </c>
      <c r="C4" s="45" t="s">
        <v>12</v>
      </c>
      <c r="D4" s="94" t="s">
        <v>37</v>
      </c>
      <c r="E4" s="43" t="s">
        <v>33</v>
      </c>
      <c r="F4" s="43" t="s">
        <v>34</v>
      </c>
      <c r="G4" s="43" t="s">
        <v>35</v>
      </c>
      <c r="H4" s="43"/>
      <c r="I4" s="43"/>
      <c r="J4" s="43" t="s">
        <v>36</v>
      </c>
      <c r="K4" s="46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7" t="s">
        <v>13</v>
      </c>
    </row>
    <row r="5" spans="1:23" ht="22.5" customHeight="1">
      <c r="A5" s="1">
        <f>WEEKDAY(C5)</f>
        <v>6</v>
      </c>
      <c r="B5" s="103" t="s">
        <v>54</v>
      </c>
      <c r="C5" s="40">
        <v>41334</v>
      </c>
      <c r="D5" s="53">
        <v>0</v>
      </c>
      <c r="E5" s="130">
        <f t="shared" ref="E5:E35" si="0">HOUR(D5)</f>
        <v>0</v>
      </c>
      <c r="F5" s="130">
        <f>MINUTE(D5)</f>
        <v>0</v>
      </c>
      <c r="G5" s="131">
        <f t="shared" ref="G5:G35" si="1">(F5/0.6)+10</f>
        <v>10</v>
      </c>
      <c r="H5" s="130">
        <f t="shared" ref="H5:H35" si="2">IF(G5&lt;100,ROUND(G5,1),IF(G5&gt;=100,(ROUND((G5-100),1))))</f>
        <v>10</v>
      </c>
      <c r="I5" s="130">
        <f>IF(G5&gt;99,1,0)</f>
        <v>0</v>
      </c>
      <c r="J5" s="130">
        <f>E5+I5</f>
        <v>0</v>
      </c>
      <c r="K5" s="132">
        <f>IF(B5="Frei",0,ROUND(J5+(H5/100),1))</f>
        <v>0.1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55"/>
    </row>
    <row r="6" spans="1:23" ht="22.5" customHeight="1">
      <c r="A6" s="1">
        <f t="shared" ref="A6:A35" si="3">WEEKDAY(C6)</f>
        <v>7</v>
      </c>
      <c r="B6" s="104" t="str">
        <f t="shared" ref="B6:B35" si="4">IF(A6=2,"Montag",IF(A6=3,"Dienstag",IF(A6=4,"Mittwoch",IF(A6=5,"Donnerstag",IF(A6=6,"Freitag","Frei")))))</f>
        <v>Frei</v>
      </c>
      <c r="C6" s="40">
        <v>41335</v>
      </c>
      <c r="D6" s="53">
        <v>0</v>
      </c>
      <c r="E6" s="130">
        <f t="shared" si="0"/>
        <v>0</v>
      </c>
      <c r="F6" s="130">
        <f t="shared" ref="F6:F35" si="5">MINUTE(D6)</f>
        <v>0</v>
      </c>
      <c r="G6" s="131">
        <f t="shared" si="1"/>
        <v>10</v>
      </c>
      <c r="H6" s="130">
        <f t="shared" si="2"/>
        <v>10</v>
      </c>
      <c r="I6" s="130">
        <f t="shared" ref="I6:I35" si="6">IF(G6&gt;99,1,0)</f>
        <v>0</v>
      </c>
      <c r="J6" s="130">
        <f t="shared" ref="J6:J35" si="7">E6+I6</f>
        <v>0</v>
      </c>
      <c r="K6" s="132">
        <f t="shared" ref="K6:K35" si="8">IF(B6="Frei",0,ROUND(J6+(H6/100),1))</f>
        <v>0</v>
      </c>
      <c r="L6" s="41"/>
      <c r="M6" s="37"/>
      <c r="N6" s="37"/>
      <c r="O6" s="37"/>
      <c r="P6" s="37"/>
      <c r="Q6" s="37"/>
      <c r="R6" s="37"/>
      <c r="S6" s="37"/>
      <c r="T6" s="37"/>
      <c r="U6" s="41"/>
      <c r="V6" s="37"/>
      <c r="W6" s="155"/>
    </row>
    <row r="7" spans="1:23" ht="22.5" customHeight="1">
      <c r="A7" s="1">
        <f t="shared" si="3"/>
        <v>1</v>
      </c>
      <c r="B7" s="104" t="str">
        <f t="shared" si="4"/>
        <v>Frei</v>
      </c>
      <c r="C7" s="40">
        <v>41336</v>
      </c>
      <c r="D7" s="53">
        <v>0</v>
      </c>
      <c r="E7" s="130">
        <f t="shared" si="0"/>
        <v>0</v>
      </c>
      <c r="F7" s="130">
        <f t="shared" si="5"/>
        <v>0</v>
      </c>
      <c r="G7" s="131">
        <f t="shared" si="1"/>
        <v>10</v>
      </c>
      <c r="H7" s="130">
        <f t="shared" si="2"/>
        <v>10</v>
      </c>
      <c r="I7" s="130">
        <f t="shared" si="6"/>
        <v>0</v>
      </c>
      <c r="J7" s="130">
        <f t="shared" si="7"/>
        <v>0</v>
      </c>
      <c r="K7" s="132">
        <f t="shared" si="8"/>
        <v>0</v>
      </c>
      <c r="L7" s="41"/>
      <c r="M7" s="37"/>
      <c r="N7" s="37"/>
      <c r="O7" s="37"/>
      <c r="P7" s="37"/>
      <c r="Q7" s="37"/>
      <c r="R7" s="37"/>
      <c r="S7" s="37"/>
      <c r="T7" s="37"/>
      <c r="U7" s="41"/>
      <c r="V7" s="37"/>
      <c r="W7" s="155"/>
    </row>
    <row r="8" spans="1:23" ht="22.5" customHeight="1">
      <c r="A8" s="1">
        <f t="shared" si="3"/>
        <v>2</v>
      </c>
      <c r="B8" s="104" t="str">
        <f t="shared" si="4"/>
        <v>Montag</v>
      </c>
      <c r="C8" s="40">
        <v>41337</v>
      </c>
      <c r="D8" s="53">
        <v>0</v>
      </c>
      <c r="E8" s="130">
        <f t="shared" si="0"/>
        <v>0</v>
      </c>
      <c r="F8" s="130">
        <f t="shared" si="5"/>
        <v>0</v>
      </c>
      <c r="G8" s="131">
        <f t="shared" si="1"/>
        <v>10</v>
      </c>
      <c r="H8" s="130">
        <f t="shared" si="2"/>
        <v>10</v>
      </c>
      <c r="I8" s="130">
        <f t="shared" si="6"/>
        <v>0</v>
      </c>
      <c r="J8" s="130">
        <f t="shared" si="7"/>
        <v>0</v>
      </c>
      <c r="K8" s="132">
        <f t="shared" si="8"/>
        <v>0.1</v>
      </c>
      <c r="L8" s="41"/>
      <c r="M8" s="37"/>
      <c r="N8" s="37"/>
      <c r="O8" s="37"/>
      <c r="P8" s="37"/>
      <c r="Q8" s="37"/>
      <c r="R8" s="37"/>
      <c r="S8" s="37"/>
      <c r="T8" s="37"/>
      <c r="U8" s="41"/>
      <c r="V8" s="37"/>
      <c r="W8" s="155"/>
    </row>
    <row r="9" spans="1:23" ht="22.5" customHeight="1">
      <c r="A9" s="1">
        <f t="shared" si="3"/>
        <v>3</v>
      </c>
      <c r="B9" s="104" t="str">
        <f t="shared" si="4"/>
        <v>Dienstag</v>
      </c>
      <c r="C9" s="40">
        <v>41338</v>
      </c>
      <c r="D9" s="53">
        <v>0</v>
      </c>
      <c r="E9" s="130">
        <f t="shared" si="0"/>
        <v>0</v>
      </c>
      <c r="F9" s="130">
        <f t="shared" si="5"/>
        <v>0</v>
      </c>
      <c r="G9" s="131">
        <f t="shared" si="1"/>
        <v>10</v>
      </c>
      <c r="H9" s="130">
        <f t="shared" si="2"/>
        <v>10</v>
      </c>
      <c r="I9" s="130">
        <f t="shared" si="6"/>
        <v>0</v>
      </c>
      <c r="J9" s="130">
        <f t="shared" si="7"/>
        <v>0</v>
      </c>
      <c r="K9" s="132">
        <f t="shared" si="8"/>
        <v>0.1</v>
      </c>
      <c r="L9" s="41"/>
      <c r="M9" s="37"/>
      <c r="N9" s="37"/>
      <c r="O9" s="37"/>
      <c r="P9" s="37"/>
      <c r="Q9" s="37"/>
      <c r="R9" s="37"/>
      <c r="S9" s="37"/>
      <c r="T9" s="37"/>
      <c r="U9" s="41"/>
      <c r="V9" s="37"/>
      <c r="W9" s="155"/>
    </row>
    <row r="10" spans="1:23" ht="22.5" customHeight="1">
      <c r="A10" s="1">
        <f t="shared" si="3"/>
        <v>4</v>
      </c>
      <c r="B10" s="104" t="str">
        <f t="shared" si="4"/>
        <v>Mittwoch</v>
      </c>
      <c r="C10" s="40">
        <v>41339</v>
      </c>
      <c r="D10" s="53">
        <v>0</v>
      </c>
      <c r="E10" s="130">
        <f t="shared" si="0"/>
        <v>0</v>
      </c>
      <c r="F10" s="130">
        <f t="shared" si="5"/>
        <v>0</v>
      </c>
      <c r="G10" s="131">
        <f t="shared" si="1"/>
        <v>10</v>
      </c>
      <c r="H10" s="130">
        <f t="shared" si="2"/>
        <v>10</v>
      </c>
      <c r="I10" s="130">
        <f t="shared" si="6"/>
        <v>0</v>
      </c>
      <c r="J10" s="130">
        <f t="shared" si="7"/>
        <v>0</v>
      </c>
      <c r="K10" s="132">
        <f t="shared" si="8"/>
        <v>0.1</v>
      </c>
      <c r="L10" s="41"/>
      <c r="M10" s="37"/>
      <c r="N10" s="37"/>
      <c r="O10" s="37"/>
      <c r="P10" s="37"/>
      <c r="Q10" s="37"/>
      <c r="R10" s="37"/>
      <c r="S10" s="37"/>
      <c r="T10" s="37"/>
      <c r="U10" s="41"/>
      <c r="V10" s="37"/>
      <c r="W10" s="155"/>
    </row>
    <row r="11" spans="1:23" ht="22.5" customHeight="1">
      <c r="A11" s="1">
        <f t="shared" si="3"/>
        <v>5</v>
      </c>
      <c r="B11" s="104" t="str">
        <f t="shared" si="4"/>
        <v>Donnerstag</v>
      </c>
      <c r="C11" s="40">
        <v>41340</v>
      </c>
      <c r="D11" s="53">
        <v>0</v>
      </c>
      <c r="E11" s="130">
        <f t="shared" si="0"/>
        <v>0</v>
      </c>
      <c r="F11" s="130">
        <f t="shared" si="5"/>
        <v>0</v>
      </c>
      <c r="G11" s="131">
        <f t="shared" si="1"/>
        <v>10</v>
      </c>
      <c r="H11" s="130">
        <f t="shared" si="2"/>
        <v>10</v>
      </c>
      <c r="I11" s="130">
        <f t="shared" si="6"/>
        <v>0</v>
      </c>
      <c r="J11" s="130">
        <f t="shared" si="7"/>
        <v>0</v>
      </c>
      <c r="K11" s="132">
        <f t="shared" si="8"/>
        <v>0.1</v>
      </c>
      <c r="L11" s="41"/>
      <c r="M11" s="37"/>
      <c r="N11" s="37"/>
      <c r="O11" s="37"/>
      <c r="P11" s="37"/>
      <c r="Q11" s="37"/>
      <c r="R11" s="37"/>
      <c r="S11" s="37"/>
      <c r="T11" s="37"/>
      <c r="U11" s="41"/>
      <c r="V11" s="37"/>
      <c r="W11" s="155"/>
    </row>
    <row r="12" spans="1:23" ht="22.5" customHeight="1">
      <c r="A12" s="1">
        <f t="shared" si="3"/>
        <v>6</v>
      </c>
      <c r="B12" s="104" t="str">
        <f t="shared" si="4"/>
        <v>Freitag</v>
      </c>
      <c r="C12" s="40">
        <v>41341</v>
      </c>
      <c r="D12" s="53">
        <v>0</v>
      </c>
      <c r="E12" s="130">
        <f t="shared" si="0"/>
        <v>0</v>
      </c>
      <c r="F12" s="130">
        <f t="shared" si="5"/>
        <v>0</v>
      </c>
      <c r="G12" s="131">
        <f t="shared" si="1"/>
        <v>10</v>
      </c>
      <c r="H12" s="130">
        <f t="shared" si="2"/>
        <v>10</v>
      </c>
      <c r="I12" s="130">
        <f t="shared" si="6"/>
        <v>0</v>
      </c>
      <c r="J12" s="130">
        <f t="shared" si="7"/>
        <v>0</v>
      </c>
      <c r="K12" s="132">
        <f t="shared" si="8"/>
        <v>0.1</v>
      </c>
      <c r="L12" s="41"/>
      <c r="M12" s="37"/>
      <c r="N12" s="37"/>
      <c r="O12" s="37"/>
      <c r="P12" s="37"/>
      <c r="Q12" s="37"/>
      <c r="R12" s="37"/>
      <c r="S12" s="37"/>
      <c r="T12" s="37"/>
      <c r="U12" s="41"/>
      <c r="V12" s="37"/>
      <c r="W12" s="155"/>
    </row>
    <row r="13" spans="1:23" ht="22.5" customHeight="1">
      <c r="A13" s="1">
        <f t="shared" si="3"/>
        <v>7</v>
      </c>
      <c r="B13" s="104" t="str">
        <f t="shared" si="4"/>
        <v>Frei</v>
      </c>
      <c r="C13" s="40">
        <v>41342</v>
      </c>
      <c r="D13" s="53">
        <v>0</v>
      </c>
      <c r="E13" s="130">
        <f t="shared" si="0"/>
        <v>0</v>
      </c>
      <c r="F13" s="130">
        <f t="shared" si="5"/>
        <v>0</v>
      </c>
      <c r="G13" s="131">
        <f t="shared" si="1"/>
        <v>10</v>
      </c>
      <c r="H13" s="130">
        <f t="shared" si="2"/>
        <v>10</v>
      </c>
      <c r="I13" s="130">
        <f t="shared" si="6"/>
        <v>0</v>
      </c>
      <c r="J13" s="130">
        <f t="shared" si="7"/>
        <v>0</v>
      </c>
      <c r="K13" s="132">
        <f t="shared" si="8"/>
        <v>0</v>
      </c>
      <c r="L13" s="41"/>
      <c r="M13" s="37"/>
      <c r="N13" s="37"/>
      <c r="O13" s="37"/>
      <c r="P13" s="37"/>
      <c r="Q13" s="37"/>
      <c r="R13" s="37"/>
      <c r="S13" s="37"/>
      <c r="T13" s="37"/>
      <c r="U13" s="41"/>
      <c r="V13" s="37"/>
      <c r="W13" s="155"/>
    </row>
    <row r="14" spans="1:23" ht="22.5" customHeight="1">
      <c r="A14" s="1">
        <f t="shared" si="3"/>
        <v>1</v>
      </c>
      <c r="B14" s="104" t="str">
        <f t="shared" si="4"/>
        <v>Frei</v>
      </c>
      <c r="C14" s="40">
        <v>41343</v>
      </c>
      <c r="D14" s="53">
        <v>0</v>
      </c>
      <c r="E14" s="130">
        <f t="shared" si="0"/>
        <v>0</v>
      </c>
      <c r="F14" s="130">
        <f t="shared" si="5"/>
        <v>0</v>
      </c>
      <c r="G14" s="131">
        <f t="shared" si="1"/>
        <v>10</v>
      </c>
      <c r="H14" s="130">
        <f t="shared" si="2"/>
        <v>10</v>
      </c>
      <c r="I14" s="130">
        <f t="shared" si="6"/>
        <v>0</v>
      </c>
      <c r="J14" s="130">
        <f t="shared" si="7"/>
        <v>0</v>
      </c>
      <c r="K14" s="132">
        <f t="shared" si="8"/>
        <v>0</v>
      </c>
      <c r="L14" s="41"/>
      <c r="M14" s="37"/>
      <c r="N14" s="37"/>
      <c r="O14" s="37"/>
      <c r="P14" s="37"/>
      <c r="Q14" s="37"/>
      <c r="R14" s="37"/>
      <c r="S14" s="37"/>
      <c r="T14" s="37"/>
      <c r="U14" s="41"/>
      <c r="V14" s="37"/>
      <c r="W14" s="155"/>
    </row>
    <row r="15" spans="1:23" ht="22.5" customHeight="1">
      <c r="A15" s="1">
        <f t="shared" si="3"/>
        <v>2</v>
      </c>
      <c r="B15" s="104" t="str">
        <f t="shared" si="4"/>
        <v>Montag</v>
      </c>
      <c r="C15" s="40">
        <v>41344</v>
      </c>
      <c r="D15" s="53">
        <v>0</v>
      </c>
      <c r="E15" s="130">
        <f t="shared" si="0"/>
        <v>0</v>
      </c>
      <c r="F15" s="130">
        <f t="shared" si="5"/>
        <v>0</v>
      </c>
      <c r="G15" s="131">
        <f t="shared" si="1"/>
        <v>10</v>
      </c>
      <c r="H15" s="130">
        <f t="shared" si="2"/>
        <v>10</v>
      </c>
      <c r="I15" s="130">
        <f t="shared" si="6"/>
        <v>0</v>
      </c>
      <c r="J15" s="130">
        <f t="shared" si="7"/>
        <v>0</v>
      </c>
      <c r="K15" s="132">
        <f t="shared" si="8"/>
        <v>0.1</v>
      </c>
      <c r="L15" s="41"/>
      <c r="M15" s="37"/>
      <c r="N15" s="37"/>
      <c r="O15" s="37"/>
      <c r="P15" s="37"/>
      <c r="Q15" s="37"/>
      <c r="R15" s="37"/>
      <c r="S15" s="37"/>
      <c r="T15" s="37"/>
      <c r="U15" s="41"/>
      <c r="V15" s="37"/>
      <c r="W15" s="155"/>
    </row>
    <row r="16" spans="1:23" ht="22.5" customHeight="1">
      <c r="A16" s="1">
        <f t="shared" si="3"/>
        <v>3</v>
      </c>
      <c r="B16" s="104" t="str">
        <f t="shared" si="4"/>
        <v>Dienstag</v>
      </c>
      <c r="C16" s="40">
        <v>41345</v>
      </c>
      <c r="D16" s="53">
        <v>0</v>
      </c>
      <c r="E16" s="130">
        <f t="shared" si="0"/>
        <v>0</v>
      </c>
      <c r="F16" s="130">
        <f t="shared" si="5"/>
        <v>0</v>
      </c>
      <c r="G16" s="131">
        <f t="shared" si="1"/>
        <v>10</v>
      </c>
      <c r="H16" s="130">
        <f t="shared" si="2"/>
        <v>10</v>
      </c>
      <c r="I16" s="130">
        <f t="shared" si="6"/>
        <v>0</v>
      </c>
      <c r="J16" s="130">
        <f t="shared" si="7"/>
        <v>0</v>
      </c>
      <c r="K16" s="132">
        <f t="shared" si="8"/>
        <v>0.1</v>
      </c>
      <c r="L16" s="41"/>
      <c r="M16" s="37"/>
      <c r="N16" s="37"/>
      <c r="O16" s="37"/>
      <c r="P16" s="37"/>
      <c r="Q16" s="37"/>
      <c r="R16" s="37"/>
      <c r="S16" s="37"/>
      <c r="T16" s="37"/>
      <c r="U16" s="41"/>
      <c r="V16" s="37"/>
      <c r="W16" s="155"/>
    </row>
    <row r="17" spans="1:23" ht="22.5" customHeight="1">
      <c r="A17" s="1">
        <f t="shared" si="3"/>
        <v>4</v>
      </c>
      <c r="B17" s="104" t="str">
        <f t="shared" si="4"/>
        <v>Mittwoch</v>
      </c>
      <c r="C17" s="40">
        <v>41346</v>
      </c>
      <c r="D17" s="53">
        <v>0</v>
      </c>
      <c r="E17" s="130">
        <f t="shared" si="0"/>
        <v>0</v>
      </c>
      <c r="F17" s="130">
        <f t="shared" si="5"/>
        <v>0</v>
      </c>
      <c r="G17" s="131">
        <f t="shared" si="1"/>
        <v>10</v>
      </c>
      <c r="H17" s="130">
        <f t="shared" si="2"/>
        <v>10</v>
      </c>
      <c r="I17" s="130">
        <f t="shared" si="6"/>
        <v>0</v>
      </c>
      <c r="J17" s="130">
        <f t="shared" si="7"/>
        <v>0</v>
      </c>
      <c r="K17" s="132">
        <f t="shared" si="8"/>
        <v>0.1</v>
      </c>
      <c r="L17" s="41"/>
      <c r="M17" s="37"/>
      <c r="N17" s="37"/>
      <c r="O17" s="37"/>
      <c r="P17" s="37"/>
      <c r="Q17" s="37"/>
      <c r="R17" s="37"/>
      <c r="S17" s="37"/>
      <c r="T17" s="37"/>
      <c r="U17" s="41"/>
      <c r="V17" s="37"/>
      <c r="W17" s="155"/>
    </row>
    <row r="18" spans="1:23" ht="22.5" customHeight="1">
      <c r="A18" s="1">
        <f t="shared" si="3"/>
        <v>5</v>
      </c>
      <c r="B18" s="104" t="str">
        <f>IF(A18=2,"Montag",IF(A18=3,"Dienstag",IF(A18=4,"Mittwoch",IF(A18=5,"Donnerstag",IF(A18=6,"Freitag","Frei")))))</f>
        <v>Donnerstag</v>
      </c>
      <c r="C18" s="40">
        <v>41347</v>
      </c>
      <c r="D18" s="53">
        <v>0</v>
      </c>
      <c r="E18" s="130">
        <f t="shared" si="0"/>
        <v>0</v>
      </c>
      <c r="F18" s="130">
        <f t="shared" si="5"/>
        <v>0</v>
      </c>
      <c r="G18" s="131">
        <f t="shared" si="1"/>
        <v>10</v>
      </c>
      <c r="H18" s="130">
        <f t="shared" si="2"/>
        <v>10</v>
      </c>
      <c r="I18" s="130">
        <f t="shared" si="6"/>
        <v>0</v>
      </c>
      <c r="J18" s="130">
        <f t="shared" si="7"/>
        <v>0</v>
      </c>
      <c r="K18" s="132">
        <f t="shared" si="8"/>
        <v>0.1</v>
      </c>
      <c r="L18" s="41"/>
      <c r="M18" s="37"/>
      <c r="N18" s="37"/>
      <c r="O18" s="37"/>
      <c r="P18" s="37"/>
      <c r="Q18" s="37"/>
      <c r="R18" s="37"/>
      <c r="S18" s="37"/>
      <c r="T18" s="37"/>
      <c r="U18" s="41"/>
      <c r="V18" s="37"/>
      <c r="W18" s="155"/>
    </row>
    <row r="19" spans="1:23" ht="22.5" customHeight="1">
      <c r="A19" s="1">
        <f t="shared" si="3"/>
        <v>6</v>
      </c>
      <c r="B19" s="104" t="str">
        <f t="shared" si="4"/>
        <v>Freitag</v>
      </c>
      <c r="C19" s="40">
        <v>41348</v>
      </c>
      <c r="D19" s="53">
        <v>0</v>
      </c>
      <c r="E19" s="130">
        <f t="shared" si="0"/>
        <v>0</v>
      </c>
      <c r="F19" s="130">
        <f t="shared" si="5"/>
        <v>0</v>
      </c>
      <c r="G19" s="131">
        <f t="shared" si="1"/>
        <v>10</v>
      </c>
      <c r="H19" s="130">
        <f t="shared" si="2"/>
        <v>10</v>
      </c>
      <c r="I19" s="130">
        <f t="shared" si="6"/>
        <v>0</v>
      </c>
      <c r="J19" s="130">
        <f t="shared" si="7"/>
        <v>0</v>
      </c>
      <c r="K19" s="132">
        <f t="shared" si="8"/>
        <v>0.1</v>
      </c>
      <c r="L19" s="41"/>
      <c r="M19" s="37"/>
      <c r="N19" s="37"/>
      <c r="O19" s="37"/>
      <c r="P19" s="37"/>
      <c r="Q19" s="37"/>
      <c r="R19" s="37"/>
      <c r="S19" s="37"/>
      <c r="T19" s="37"/>
      <c r="U19" s="41"/>
      <c r="V19" s="37"/>
      <c r="W19" s="155"/>
    </row>
    <row r="20" spans="1:23" ht="22.5" customHeight="1">
      <c r="A20" s="1">
        <f t="shared" si="3"/>
        <v>7</v>
      </c>
      <c r="B20" s="104" t="str">
        <f>IF(A20=2,"Montag",IF(A20=3,"Dienstag",IF(A20=4,"Mittwoch",IF(A20=5,"Donnerstag",IF(A20=6,"Freitag","Frei")))))</f>
        <v>Frei</v>
      </c>
      <c r="C20" s="40">
        <v>41349</v>
      </c>
      <c r="D20" s="53">
        <v>0</v>
      </c>
      <c r="E20" s="130">
        <f t="shared" si="0"/>
        <v>0</v>
      </c>
      <c r="F20" s="130">
        <f t="shared" si="5"/>
        <v>0</v>
      </c>
      <c r="G20" s="131">
        <f t="shared" si="1"/>
        <v>10</v>
      </c>
      <c r="H20" s="130">
        <f t="shared" si="2"/>
        <v>10</v>
      </c>
      <c r="I20" s="130">
        <f t="shared" si="6"/>
        <v>0</v>
      </c>
      <c r="J20" s="130">
        <f t="shared" si="7"/>
        <v>0</v>
      </c>
      <c r="K20" s="132">
        <f t="shared" si="8"/>
        <v>0</v>
      </c>
      <c r="L20" s="41"/>
      <c r="M20" s="37"/>
      <c r="N20" s="37"/>
      <c r="O20" s="37"/>
      <c r="P20" s="37"/>
      <c r="Q20" s="37"/>
      <c r="R20" s="37"/>
      <c r="S20" s="37"/>
      <c r="T20" s="37"/>
      <c r="U20" s="41"/>
      <c r="V20" s="37"/>
      <c r="W20" s="155"/>
    </row>
    <row r="21" spans="1:23" ht="22.5" customHeight="1">
      <c r="A21" s="1">
        <f t="shared" si="3"/>
        <v>1</v>
      </c>
      <c r="B21" s="104" t="str">
        <f>IF(A21=2,"Montag",IF(A21=3,"Dienstag",IF(A21=4,"Mittwoch",IF(A21=5,"Donnerstag",IF(A21=6,"Freitag","Frei")))))</f>
        <v>Frei</v>
      </c>
      <c r="C21" s="40">
        <v>41350</v>
      </c>
      <c r="D21" s="53">
        <v>0</v>
      </c>
      <c r="E21" s="130">
        <f t="shared" si="0"/>
        <v>0</v>
      </c>
      <c r="F21" s="130">
        <f t="shared" si="5"/>
        <v>0</v>
      </c>
      <c r="G21" s="131">
        <f t="shared" si="1"/>
        <v>10</v>
      </c>
      <c r="H21" s="130">
        <f t="shared" si="2"/>
        <v>10</v>
      </c>
      <c r="I21" s="130">
        <f t="shared" si="6"/>
        <v>0</v>
      </c>
      <c r="J21" s="130">
        <f t="shared" si="7"/>
        <v>0</v>
      </c>
      <c r="K21" s="132">
        <f t="shared" si="8"/>
        <v>0</v>
      </c>
      <c r="L21" s="41"/>
      <c r="M21" s="37"/>
      <c r="N21" s="37"/>
      <c r="O21" s="37"/>
      <c r="P21" s="37"/>
      <c r="Q21" s="37"/>
      <c r="R21" s="37"/>
      <c r="S21" s="37"/>
      <c r="T21" s="37"/>
      <c r="U21" s="41"/>
      <c r="V21" s="37"/>
      <c r="W21" s="155"/>
    </row>
    <row r="22" spans="1:23" ht="22.5" customHeight="1">
      <c r="A22" s="1">
        <f t="shared" si="3"/>
        <v>2</v>
      </c>
      <c r="B22" s="104" t="str">
        <f t="shared" si="4"/>
        <v>Montag</v>
      </c>
      <c r="C22" s="40">
        <v>41351</v>
      </c>
      <c r="D22" s="53">
        <v>0</v>
      </c>
      <c r="E22" s="130">
        <f t="shared" si="0"/>
        <v>0</v>
      </c>
      <c r="F22" s="130">
        <f t="shared" si="5"/>
        <v>0</v>
      </c>
      <c r="G22" s="131">
        <f t="shared" si="1"/>
        <v>10</v>
      </c>
      <c r="H22" s="130">
        <f t="shared" si="2"/>
        <v>10</v>
      </c>
      <c r="I22" s="130">
        <f t="shared" si="6"/>
        <v>0</v>
      </c>
      <c r="J22" s="130">
        <f t="shared" si="7"/>
        <v>0</v>
      </c>
      <c r="K22" s="132">
        <f t="shared" si="8"/>
        <v>0.1</v>
      </c>
      <c r="L22" s="41"/>
      <c r="M22" s="37"/>
      <c r="N22" s="37"/>
      <c r="O22" s="37"/>
      <c r="P22" s="37"/>
      <c r="Q22" s="37"/>
      <c r="R22" s="37"/>
      <c r="S22" s="37"/>
      <c r="T22" s="37"/>
      <c r="U22" s="41"/>
      <c r="V22" s="37"/>
      <c r="W22" s="155"/>
    </row>
    <row r="23" spans="1:23" ht="22.5" customHeight="1">
      <c r="A23" s="1">
        <f t="shared" si="3"/>
        <v>3</v>
      </c>
      <c r="B23" s="104" t="str">
        <f t="shared" si="4"/>
        <v>Dienstag</v>
      </c>
      <c r="C23" s="40">
        <v>41352</v>
      </c>
      <c r="D23" s="53">
        <v>0</v>
      </c>
      <c r="E23" s="130">
        <f t="shared" si="0"/>
        <v>0</v>
      </c>
      <c r="F23" s="130">
        <f t="shared" si="5"/>
        <v>0</v>
      </c>
      <c r="G23" s="131">
        <f t="shared" si="1"/>
        <v>10</v>
      </c>
      <c r="H23" s="130">
        <f t="shared" si="2"/>
        <v>10</v>
      </c>
      <c r="I23" s="130">
        <f t="shared" si="6"/>
        <v>0</v>
      </c>
      <c r="J23" s="130">
        <f t="shared" si="7"/>
        <v>0</v>
      </c>
      <c r="K23" s="132">
        <f t="shared" si="8"/>
        <v>0.1</v>
      </c>
      <c r="L23" s="41"/>
      <c r="M23" s="37"/>
      <c r="N23" s="37"/>
      <c r="O23" s="37"/>
      <c r="P23" s="37"/>
      <c r="Q23" s="37"/>
      <c r="R23" s="37"/>
      <c r="S23" s="37"/>
      <c r="T23" s="37"/>
      <c r="U23" s="41"/>
      <c r="V23" s="37"/>
      <c r="W23" s="155"/>
    </row>
    <row r="24" spans="1:23" ht="22.5" customHeight="1">
      <c r="A24" s="1">
        <f t="shared" si="3"/>
        <v>4</v>
      </c>
      <c r="B24" s="104" t="str">
        <f>IF(A24=3,"Dienstag",IF(A24=4,"Mittwoch",IF(A24=5,"Donnerstag",IF(A24=6,"Freitag","Frei"))))</f>
        <v>Mittwoch</v>
      </c>
      <c r="C24" s="40">
        <v>41353</v>
      </c>
      <c r="D24" s="53">
        <v>0</v>
      </c>
      <c r="E24" s="130">
        <f t="shared" si="0"/>
        <v>0</v>
      </c>
      <c r="F24" s="130">
        <f t="shared" si="5"/>
        <v>0</v>
      </c>
      <c r="G24" s="131">
        <f t="shared" si="1"/>
        <v>10</v>
      </c>
      <c r="H24" s="130">
        <f t="shared" si="2"/>
        <v>10</v>
      </c>
      <c r="I24" s="130">
        <f t="shared" si="6"/>
        <v>0</v>
      </c>
      <c r="J24" s="130">
        <f t="shared" si="7"/>
        <v>0</v>
      </c>
      <c r="K24" s="132">
        <f t="shared" si="8"/>
        <v>0.1</v>
      </c>
      <c r="L24" s="41"/>
      <c r="M24" s="37"/>
      <c r="N24" s="37"/>
      <c r="O24" s="37"/>
      <c r="P24" s="37"/>
      <c r="Q24" s="37"/>
      <c r="R24" s="37"/>
      <c r="S24" s="37"/>
      <c r="T24" s="37"/>
      <c r="U24" s="41"/>
      <c r="V24" s="37"/>
      <c r="W24" s="155"/>
    </row>
    <row r="25" spans="1:23" ht="22.5" customHeight="1">
      <c r="A25" s="1">
        <f t="shared" si="3"/>
        <v>5</v>
      </c>
      <c r="B25" s="104" t="str">
        <f>IF(A25=3,"Dienstag",IF(A25=4,"Mittwoch",IF(A25=5,"Donnerstag",IF(A256,"Freitag","Frei"))))</f>
        <v>Donnerstag</v>
      </c>
      <c r="C25" s="40">
        <v>41354</v>
      </c>
      <c r="D25" s="53">
        <v>0</v>
      </c>
      <c r="E25" s="130">
        <f t="shared" si="0"/>
        <v>0</v>
      </c>
      <c r="F25" s="130">
        <f t="shared" si="5"/>
        <v>0</v>
      </c>
      <c r="G25" s="131">
        <f t="shared" si="1"/>
        <v>10</v>
      </c>
      <c r="H25" s="130">
        <f t="shared" si="2"/>
        <v>10</v>
      </c>
      <c r="I25" s="130">
        <f t="shared" si="6"/>
        <v>0</v>
      </c>
      <c r="J25" s="130">
        <f t="shared" si="7"/>
        <v>0</v>
      </c>
      <c r="K25" s="132">
        <f t="shared" si="8"/>
        <v>0.1</v>
      </c>
      <c r="L25" s="41"/>
      <c r="M25" s="37"/>
      <c r="N25" s="37"/>
      <c r="O25" s="37"/>
      <c r="P25" s="37"/>
      <c r="Q25" s="37"/>
      <c r="R25" s="37"/>
      <c r="S25" s="37"/>
      <c r="T25" s="37"/>
      <c r="U25" s="41"/>
      <c r="V25" s="37"/>
      <c r="W25" s="155"/>
    </row>
    <row r="26" spans="1:23" ht="22.5" customHeight="1">
      <c r="A26" s="1">
        <f t="shared" si="3"/>
        <v>6</v>
      </c>
      <c r="B26" s="104" t="str">
        <f t="shared" si="4"/>
        <v>Freitag</v>
      </c>
      <c r="C26" s="40">
        <v>41355</v>
      </c>
      <c r="D26" s="53">
        <v>0</v>
      </c>
      <c r="E26" s="130">
        <f t="shared" si="0"/>
        <v>0</v>
      </c>
      <c r="F26" s="130">
        <f t="shared" si="5"/>
        <v>0</v>
      </c>
      <c r="G26" s="131">
        <f t="shared" si="1"/>
        <v>10</v>
      </c>
      <c r="H26" s="130">
        <f t="shared" si="2"/>
        <v>10</v>
      </c>
      <c r="I26" s="130">
        <f t="shared" si="6"/>
        <v>0</v>
      </c>
      <c r="J26" s="130">
        <f t="shared" si="7"/>
        <v>0</v>
      </c>
      <c r="K26" s="132">
        <f t="shared" si="8"/>
        <v>0.1</v>
      </c>
      <c r="L26" s="41"/>
      <c r="M26" s="37"/>
      <c r="N26" s="37"/>
      <c r="O26" s="37"/>
      <c r="P26" s="37"/>
      <c r="Q26" s="37"/>
      <c r="R26" s="37"/>
      <c r="S26" s="37"/>
      <c r="T26" s="37"/>
      <c r="U26" s="41"/>
      <c r="V26" s="37"/>
      <c r="W26" s="155"/>
    </row>
    <row r="27" spans="1:23" ht="22.5" customHeight="1">
      <c r="A27" s="1">
        <f t="shared" si="3"/>
        <v>7</v>
      </c>
      <c r="B27" s="104" t="str">
        <f>IF(A27=3,"Dienstag",IF(A274,"Mittwoch",IF(A27=5,"Donnerstag",IF(A27=6,"Freitag","Frei"))))</f>
        <v>Frei</v>
      </c>
      <c r="C27" s="40">
        <v>41356</v>
      </c>
      <c r="D27" s="53">
        <v>0</v>
      </c>
      <c r="E27" s="130">
        <f t="shared" si="0"/>
        <v>0</v>
      </c>
      <c r="F27" s="130">
        <f t="shared" si="5"/>
        <v>0</v>
      </c>
      <c r="G27" s="131">
        <f t="shared" si="1"/>
        <v>10</v>
      </c>
      <c r="H27" s="130">
        <f t="shared" si="2"/>
        <v>10</v>
      </c>
      <c r="I27" s="130">
        <f t="shared" si="6"/>
        <v>0</v>
      </c>
      <c r="J27" s="130">
        <f t="shared" si="7"/>
        <v>0</v>
      </c>
      <c r="K27" s="132">
        <f t="shared" si="8"/>
        <v>0</v>
      </c>
      <c r="L27" s="41"/>
      <c r="M27" s="37"/>
      <c r="N27" s="37"/>
      <c r="O27" s="37"/>
      <c r="P27" s="37"/>
      <c r="Q27" s="37"/>
      <c r="R27" s="37"/>
      <c r="S27" s="37"/>
      <c r="T27" s="37"/>
      <c r="U27" s="41"/>
      <c r="V27" s="37"/>
      <c r="W27" s="155"/>
    </row>
    <row r="28" spans="1:23" ht="22.5" customHeight="1">
      <c r="A28" s="1">
        <f t="shared" si="3"/>
        <v>1</v>
      </c>
      <c r="B28" s="104" t="str">
        <f>IF(A228=3,"Dienstag",IF(A28=4,"Mittwoch",IF(A28=5,"Donnerstag",IF(A28=6,"Freitag","Frei"))))</f>
        <v>Frei</v>
      </c>
      <c r="C28" s="40">
        <v>41357</v>
      </c>
      <c r="D28" s="53">
        <v>0</v>
      </c>
      <c r="E28" s="130">
        <f t="shared" si="0"/>
        <v>0</v>
      </c>
      <c r="F28" s="130">
        <f t="shared" si="5"/>
        <v>0</v>
      </c>
      <c r="G28" s="131">
        <f t="shared" si="1"/>
        <v>10</v>
      </c>
      <c r="H28" s="130">
        <f t="shared" si="2"/>
        <v>10</v>
      </c>
      <c r="I28" s="130">
        <f t="shared" si="6"/>
        <v>0</v>
      </c>
      <c r="J28" s="130">
        <f t="shared" si="7"/>
        <v>0</v>
      </c>
      <c r="K28" s="132">
        <f t="shared" si="8"/>
        <v>0</v>
      </c>
      <c r="L28" s="41"/>
      <c r="M28" s="37"/>
      <c r="N28" s="37"/>
      <c r="O28" s="37"/>
      <c r="P28" s="37"/>
      <c r="Q28" s="37"/>
      <c r="R28" s="37"/>
      <c r="S28" s="37"/>
      <c r="T28" s="37"/>
      <c r="U28" s="41"/>
      <c r="V28" s="37"/>
      <c r="W28" s="155"/>
    </row>
    <row r="29" spans="1:23" ht="22.5" customHeight="1">
      <c r="A29" s="1">
        <f t="shared" si="3"/>
        <v>2</v>
      </c>
      <c r="B29" s="104" t="str">
        <f t="shared" si="4"/>
        <v>Montag</v>
      </c>
      <c r="C29" s="40">
        <v>41358</v>
      </c>
      <c r="D29" s="53">
        <v>0</v>
      </c>
      <c r="E29" s="130">
        <f t="shared" si="0"/>
        <v>0</v>
      </c>
      <c r="F29" s="130">
        <f t="shared" si="5"/>
        <v>0</v>
      </c>
      <c r="G29" s="131">
        <f t="shared" si="1"/>
        <v>10</v>
      </c>
      <c r="H29" s="130">
        <f t="shared" si="2"/>
        <v>10</v>
      </c>
      <c r="I29" s="130">
        <f t="shared" si="6"/>
        <v>0</v>
      </c>
      <c r="J29" s="130">
        <f t="shared" si="7"/>
        <v>0</v>
      </c>
      <c r="K29" s="132">
        <f t="shared" si="8"/>
        <v>0.1</v>
      </c>
      <c r="L29" s="41"/>
      <c r="M29" s="37"/>
      <c r="N29" s="37"/>
      <c r="O29" s="37"/>
      <c r="P29" s="37"/>
      <c r="Q29" s="37"/>
      <c r="R29" s="37"/>
      <c r="S29" s="37"/>
      <c r="T29" s="37"/>
      <c r="U29" s="41"/>
      <c r="V29" s="37"/>
      <c r="W29" s="155"/>
    </row>
    <row r="30" spans="1:23" ht="22.5" customHeight="1">
      <c r="A30" s="1">
        <f t="shared" si="3"/>
        <v>3</v>
      </c>
      <c r="B30" s="104" t="str">
        <f t="shared" si="4"/>
        <v>Dienstag</v>
      </c>
      <c r="C30" s="40">
        <v>41359</v>
      </c>
      <c r="D30" s="53">
        <v>0</v>
      </c>
      <c r="E30" s="130">
        <f t="shared" si="0"/>
        <v>0</v>
      </c>
      <c r="F30" s="130">
        <f t="shared" si="5"/>
        <v>0</v>
      </c>
      <c r="G30" s="131">
        <f t="shared" si="1"/>
        <v>10</v>
      </c>
      <c r="H30" s="130">
        <f t="shared" si="2"/>
        <v>10</v>
      </c>
      <c r="I30" s="130">
        <f t="shared" si="6"/>
        <v>0</v>
      </c>
      <c r="J30" s="130">
        <f t="shared" si="7"/>
        <v>0</v>
      </c>
      <c r="K30" s="132">
        <f t="shared" si="8"/>
        <v>0.1</v>
      </c>
      <c r="L30" s="41"/>
      <c r="M30" s="37"/>
      <c r="N30" s="37"/>
      <c r="O30" s="37"/>
      <c r="P30" s="37"/>
      <c r="Q30" s="37"/>
      <c r="R30" s="37"/>
      <c r="S30" s="37"/>
      <c r="T30" s="37"/>
      <c r="U30" s="41"/>
      <c r="V30" s="37"/>
      <c r="W30" s="155"/>
    </row>
    <row r="31" spans="1:23" ht="22.5" customHeight="1">
      <c r="A31" s="1">
        <f t="shared" si="3"/>
        <v>4</v>
      </c>
      <c r="B31" s="104" t="str">
        <f>IF(A31=2,"Montag",IF(A31=3,"Dienstag",IF(A31=4,"Mittwoch",IF(A31=5,"Donnerstag",IF(A31=6,"Freitag","Frei")))))</f>
        <v>Mittwoch</v>
      </c>
      <c r="C31" s="40">
        <v>41360</v>
      </c>
      <c r="D31" s="53">
        <v>0</v>
      </c>
      <c r="E31" s="130">
        <f t="shared" si="0"/>
        <v>0</v>
      </c>
      <c r="F31" s="130">
        <f t="shared" si="5"/>
        <v>0</v>
      </c>
      <c r="G31" s="131">
        <f t="shared" si="1"/>
        <v>10</v>
      </c>
      <c r="H31" s="130">
        <f t="shared" si="2"/>
        <v>10</v>
      </c>
      <c r="I31" s="130">
        <f t="shared" si="6"/>
        <v>0</v>
      </c>
      <c r="J31" s="130">
        <f t="shared" si="7"/>
        <v>0</v>
      </c>
      <c r="K31" s="132">
        <f t="shared" si="8"/>
        <v>0.1</v>
      </c>
      <c r="L31" s="41"/>
      <c r="M31" s="37"/>
      <c r="N31" s="37"/>
      <c r="O31" s="37"/>
      <c r="P31" s="37"/>
      <c r="Q31" s="37"/>
      <c r="R31" s="37"/>
      <c r="S31" s="37"/>
      <c r="T31" s="37"/>
      <c r="U31" s="41"/>
      <c r="V31" s="37"/>
      <c r="W31" s="155"/>
    </row>
    <row r="32" spans="1:23" ht="22.5" customHeight="1">
      <c r="A32" s="1">
        <f t="shared" si="3"/>
        <v>5</v>
      </c>
      <c r="B32" s="104" t="str">
        <f>IF(A32=2,"Montag",IF(A32=3,"Dienstag",IF(A32=4,"Mittwoch",IF(A32=5,"Donnerstag",IF(A32=6,"Freitag","Frei")))))</f>
        <v>Donnerstag</v>
      </c>
      <c r="C32" s="40">
        <v>41361</v>
      </c>
      <c r="D32" s="53">
        <v>0</v>
      </c>
      <c r="E32" s="130">
        <f t="shared" si="0"/>
        <v>0</v>
      </c>
      <c r="F32" s="130">
        <f t="shared" si="5"/>
        <v>0</v>
      </c>
      <c r="G32" s="131">
        <f t="shared" si="1"/>
        <v>10</v>
      </c>
      <c r="H32" s="130">
        <f t="shared" si="2"/>
        <v>10</v>
      </c>
      <c r="I32" s="130">
        <f t="shared" si="6"/>
        <v>0</v>
      </c>
      <c r="J32" s="130">
        <f t="shared" si="7"/>
        <v>0</v>
      </c>
      <c r="K32" s="132">
        <f t="shared" si="8"/>
        <v>0.1</v>
      </c>
      <c r="L32" s="41"/>
      <c r="M32" s="37"/>
      <c r="N32" s="37"/>
      <c r="O32" s="37"/>
      <c r="P32" s="37"/>
      <c r="Q32" s="37"/>
      <c r="R32" s="37"/>
      <c r="S32" s="37"/>
      <c r="T32" s="37"/>
      <c r="U32" s="41"/>
      <c r="V32" s="37"/>
      <c r="W32" s="155"/>
    </row>
    <row r="33" spans="1:23" ht="22.5" customHeight="1">
      <c r="A33" s="1">
        <f t="shared" si="3"/>
        <v>6</v>
      </c>
      <c r="B33" s="104" t="str">
        <f t="shared" si="4"/>
        <v>Freitag</v>
      </c>
      <c r="C33" s="40">
        <v>41362</v>
      </c>
      <c r="D33" s="53">
        <v>0</v>
      </c>
      <c r="E33" s="130">
        <f t="shared" si="0"/>
        <v>0</v>
      </c>
      <c r="F33" s="130">
        <f t="shared" si="5"/>
        <v>0</v>
      </c>
      <c r="G33" s="131">
        <f t="shared" si="1"/>
        <v>10</v>
      </c>
      <c r="H33" s="130">
        <f t="shared" si="2"/>
        <v>10</v>
      </c>
      <c r="I33" s="130">
        <f t="shared" si="6"/>
        <v>0</v>
      </c>
      <c r="J33" s="130">
        <f t="shared" si="7"/>
        <v>0</v>
      </c>
      <c r="K33" s="132">
        <f t="shared" si="8"/>
        <v>0.1</v>
      </c>
      <c r="L33" s="41"/>
      <c r="M33" s="37"/>
      <c r="N33" s="37"/>
      <c r="O33" s="37"/>
      <c r="P33" s="37"/>
      <c r="Q33" s="37"/>
      <c r="R33" s="37"/>
      <c r="S33" s="37"/>
      <c r="T33" s="37"/>
      <c r="U33" s="41"/>
      <c r="V33" s="37"/>
      <c r="W33" s="155"/>
    </row>
    <row r="34" spans="1:23" ht="22.5" customHeight="1">
      <c r="A34" s="1">
        <f t="shared" si="3"/>
        <v>7</v>
      </c>
      <c r="B34" s="104" t="str">
        <f t="shared" si="4"/>
        <v>Frei</v>
      </c>
      <c r="C34" s="40">
        <v>41363</v>
      </c>
      <c r="D34" s="53">
        <v>0</v>
      </c>
      <c r="E34" s="130">
        <f t="shared" si="0"/>
        <v>0</v>
      </c>
      <c r="F34" s="130">
        <f t="shared" si="5"/>
        <v>0</v>
      </c>
      <c r="G34" s="131">
        <f t="shared" si="1"/>
        <v>10</v>
      </c>
      <c r="H34" s="130">
        <f t="shared" si="2"/>
        <v>10</v>
      </c>
      <c r="I34" s="130">
        <f t="shared" si="6"/>
        <v>0</v>
      </c>
      <c r="J34" s="130">
        <f t="shared" si="7"/>
        <v>0</v>
      </c>
      <c r="K34" s="132">
        <f t="shared" si="8"/>
        <v>0</v>
      </c>
      <c r="L34" s="41"/>
      <c r="M34" s="37"/>
      <c r="N34" s="37"/>
      <c r="O34" s="37"/>
      <c r="P34" s="37"/>
      <c r="Q34" s="37"/>
      <c r="R34" s="37"/>
      <c r="S34" s="37"/>
      <c r="T34" s="37"/>
      <c r="U34" s="41"/>
      <c r="V34" s="37"/>
      <c r="W34" s="155"/>
    </row>
    <row r="35" spans="1:23" ht="22.5" customHeight="1">
      <c r="A35" s="1">
        <f t="shared" si="3"/>
        <v>1</v>
      </c>
      <c r="B35" s="105" t="str">
        <f t="shared" si="4"/>
        <v>Frei</v>
      </c>
      <c r="C35" s="40">
        <v>41364</v>
      </c>
      <c r="D35" s="53">
        <v>0</v>
      </c>
      <c r="E35" s="130">
        <f t="shared" si="0"/>
        <v>0</v>
      </c>
      <c r="F35" s="130">
        <f t="shared" si="5"/>
        <v>0</v>
      </c>
      <c r="G35" s="131">
        <f t="shared" si="1"/>
        <v>10</v>
      </c>
      <c r="H35" s="130">
        <f t="shared" si="2"/>
        <v>10</v>
      </c>
      <c r="I35" s="130">
        <f t="shared" si="6"/>
        <v>0</v>
      </c>
      <c r="J35" s="130">
        <f t="shared" si="7"/>
        <v>0</v>
      </c>
      <c r="K35" s="132">
        <f t="shared" si="8"/>
        <v>0</v>
      </c>
      <c r="L35" s="41"/>
      <c r="M35" s="37"/>
      <c r="N35" s="37"/>
      <c r="O35" s="37"/>
      <c r="P35" s="37"/>
      <c r="Q35" s="37"/>
      <c r="R35" s="37"/>
      <c r="S35" s="37"/>
      <c r="T35" s="37"/>
      <c r="U35" s="41"/>
      <c r="V35" s="37"/>
      <c r="W35" s="155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2.1000000000000005</v>
      </c>
      <c r="L36" s="35">
        <f>SUM(L5:L35)</f>
        <v>0</v>
      </c>
      <c r="M36" s="35">
        <f t="shared" ref="M36:S36" si="9">SUM(M5:M35)</f>
        <v>0</v>
      </c>
      <c r="N36" s="35">
        <f t="shared" si="9"/>
        <v>0</v>
      </c>
      <c r="O36" s="35">
        <f t="shared" si="9"/>
        <v>0</v>
      </c>
      <c r="P36" s="35">
        <f t="shared" si="9"/>
        <v>0</v>
      </c>
      <c r="Q36" s="35">
        <f t="shared" si="9"/>
        <v>0</v>
      </c>
      <c r="R36" s="35">
        <f t="shared" si="9"/>
        <v>0</v>
      </c>
      <c r="S36" s="35">
        <f t="shared" si="9"/>
        <v>0</v>
      </c>
      <c r="T36" s="35">
        <f>SUM(V5:V35)</f>
        <v>0</v>
      </c>
      <c r="U36" s="35">
        <f>SUM(U5:U35)</f>
        <v>0</v>
      </c>
      <c r="V36" s="35">
        <f>SUM(V5:V35)</f>
        <v>0</v>
      </c>
      <c r="W36" s="156"/>
    </row>
  </sheetData>
  <mergeCells count="2">
    <mergeCell ref="D1:W1"/>
    <mergeCell ref="B2:C2"/>
  </mergeCells>
  <phoneticPr fontId="12" type="noConversion"/>
  <conditionalFormatting sqref="B5:B35">
    <cfRule type="cellIs" dxfId="17" priority="2" stopIfTrue="1" operator="equal">
      <formula>"Frei"</formula>
    </cfRule>
  </conditionalFormatting>
  <conditionalFormatting sqref="E5:K35">
    <cfRule type="cellIs" priority="3" stopIfTrue="1" operator="equal">
      <formula>"Frei"</formula>
    </cfRule>
  </conditionalFormatting>
  <conditionalFormatting sqref="E5:K35">
    <cfRule type="cellIs" priority="1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72" orientation="portrait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161111"/>
  <dimension ref="A1:W36"/>
  <sheetViews>
    <sheetView zoomScale="90" zoomScaleNormal="90" workbookViewId="0">
      <pane xSplit="2" ySplit="4" topLeftCell="C15" activePane="bottomRight" state="frozen"/>
      <selection activeCell="A10" sqref="A10:E10"/>
      <selection pane="topRight" activeCell="A10" sqref="A10:E10"/>
      <selection pane="bottomLeft" activeCell="A10" sqref="A10:E10"/>
      <selection pane="bottomRight" activeCell="U5" sqref="U5:U35"/>
    </sheetView>
  </sheetViews>
  <sheetFormatPr baseColWidth="10" defaultColWidth="7.7109375" defaultRowHeight="12.75"/>
  <cols>
    <col min="1" max="1" width="10.42578125" style="1" hidden="1" customWidth="1"/>
    <col min="2" max="2" width="12.28515625" style="10" customWidth="1"/>
    <col min="3" max="3" width="10.85546875" style="1" customWidth="1"/>
    <col min="4" max="4" width="10" style="1" customWidth="1"/>
    <col min="5" max="5" width="5.42578125" style="1" hidden="1" customWidth="1"/>
    <col min="6" max="6" width="5.28515625" style="1" hidden="1" customWidth="1"/>
    <col min="7" max="7" width="5.42578125" style="1" hidden="1" customWidth="1"/>
    <col min="8" max="8" width="6.42578125" style="1" hidden="1" customWidth="1"/>
    <col min="9" max="9" width="4.7109375" style="1" hidden="1" customWidth="1"/>
    <col min="10" max="10" width="6.140625" style="1" hidden="1" customWidth="1"/>
    <col min="11" max="11" width="7.42578125" style="1" customWidth="1"/>
    <col min="12" max="22" width="7" style="1" customWidth="1"/>
    <col min="23" max="23" width="30.570312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0" t="str">
        <f>Stundsatz!C1</f>
        <v>E-Learning @ FH Lübeck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2"/>
    </row>
    <row r="2" spans="1:23" ht="12.75" customHeight="1">
      <c r="B2" s="198" t="s">
        <v>0</v>
      </c>
      <c r="C2" s="199"/>
      <c r="D2" s="63" t="str">
        <f>'Stunden-Aufwand insgesamt'!C2</f>
        <v>Bitte Name im Reiter "Stundensatz" eintragen</v>
      </c>
      <c r="E2" s="64"/>
      <c r="F2" s="64"/>
      <c r="G2" s="64"/>
      <c r="H2" s="64"/>
      <c r="I2" s="64"/>
      <c r="J2" s="64"/>
      <c r="K2" s="64"/>
      <c r="L2" s="65"/>
      <c r="M2" s="66"/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1:23" ht="15.75" customHeight="1">
      <c r="B3" s="4" t="s">
        <v>1</v>
      </c>
      <c r="C3" s="5"/>
      <c r="D3" s="68" t="str">
        <f>'Stunden-Aufwand insgesamt'!C4</f>
        <v>Fachhochschule Lübeck</v>
      </c>
      <c r="E3" s="69"/>
      <c r="F3" s="69"/>
      <c r="G3" s="69"/>
      <c r="H3" s="69"/>
      <c r="I3" s="69"/>
      <c r="J3" s="69"/>
      <c r="K3" s="69"/>
      <c r="L3" s="69"/>
      <c r="M3" s="69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1:23" s="8" customFormat="1" ht="24" customHeight="1">
      <c r="A4" s="43"/>
      <c r="B4" s="10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80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2</v>
      </c>
      <c r="B5" s="104" t="str">
        <f>IF(A5=2,"Montag",IF(A5=3,"Dienstag",IF(A5=4,"Mittwoch",IF(A5=5,"Donnerstag",IF(A5=6,"Freitag","Frei")))))</f>
        <v>Montag</v>
      </c>
      <c r="C5" s="40">
        <v>41365</v>
      </c>
      <c r="D5" s="53">
        <v>0</v>
      </c>
      <c r="E5" s="130">
        <f t="shared" ref="E5:E34" si="0">HOUR(D5)</f>
        <v>0</v>
      </c>
      <c r="F5" s="130">
        <f>MINUTE(D5)</f>
        <v>0</v>
      </c>
      <c r="G5" s="131">
        <f t="shared" ref="G5:G34" si="1">(F5/0.6)+10</f>
        <v>10</v>
      </c>
      <c r="H5" s="130">
        <f t="shared" ref="H5:H34" si="2">IF(G5&lt;100,ROUND(G5,1),IF(G5&gt;=100,(ROUND((G5-100),1))))</f>
        <v>10</v>
      </c>
      <c r="I5" s="130">
        <f>IF(G5&gt;99,1,0)</f>
        <v>0</v>
      </c>
      <c r="J5" s="130">
        <f>E5+I5</f>
        <v>0</v>
      </c>
      <c r="K5" s="132">
        <f>IF(B5="Frei",0,ROUND(J5+(H5/100),1))</f>
        <v>0.1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</row>
    <row r="6" spans="1:23" ht="22.5" customHeight="1">
      <c r="A6" s="1">
        <f t="shared" ref="A6:A35" si="3">WEEKDAY(C6)</f>
        <v>3</v>
      </c>
      <c r="B6" s="104" t="str">
        <f t="shared" ref="B6:B34" si="4">IF(A6=2,"Montag",IF(A6=3,"Dienstag",IF(A6=4,"Mittwoch",IF(A6=5,"Donnerstag",IF(A6=6,"Freitag","Frei")))))</f>
        <v>Dienstag</v>
      </c>
      <c r="C6" s="40">
        <v>41366</v>
      </c>
      <c r="D6" s="53">
        <v>0</v>
      </c>
      <c r="E6" s="130">
        <f t="shared" si="0"/>
        <v>0</v>
      </c>
      <c r="F6" s="130">
        <f t="shared" ref="F6:F34" si="5">MINUTE(D6)</f>
        <v>0</v>
      </c>
      <c r="G6" s="131">
        <f t="shared" si="1"/>
        <v>10</v>
      </c>
      <c r="H6" s="130">
        <f t="shared" si="2"/>
        <v>10</v>
      </c>
      <c r="I6" s="130">
        <f t="shared" ref="I6:I34" si="6">IF(G6&gt;99,1,0)</f>
        <v>0</v>
      </c>
      <c r="J6" s="130">
        <f t="shared" ref="J6:J34" si="7">E6+I6</f>
        <v>0</v>
      </c>
      <c r="K6" s="132">
        <f t="shared" ref="K6:K34" si="8">IF(B6="Frei",0,ROUND(J6+(H6/100),1))</f>
        <v>0.1</v>
      </c>
      <c r="L6" s="41"/>
      <c r="M6" s="37"/>
      <c r="N6" s="37"/>
      <c r="O6" s="37"/>
      <c r="P6" s="37"/>
      <c r="Q6" s="37"/>
      <c r="R6" s="37"/>
      <c r="S6" s="37"/>
      <c r="T6" s="37"/>
      <c r="U6" s="41"/>
      <c r="V6" s="37"/>
      <c r="W6" s="34"/>
    </row>
    <row r="7" spans="1:23" ht="22.5" customHeight="1">
      <c r="A7" s="1">
        <f t="shared" si="3"/>
        <v>4</v>
      </c>
      <c r="B7" s="104" t="str">
        <f t="shared" si="4"/>
        <v>Mittwoch</v>
      </c>
      <c r="C7" s="40">
        <v>41367</v>
      </c>
      <c r="D7" s="53">
        <v>0</v>
      </c>
      <c r="E7" s="130">
        <f t="shared" si="0"/>
        <v>0</v>
      </c>
      <c r="F7" s="130">
        <f t="shared" si="5"/>
        <v>0</v>
      </c>
      <c r="G7" s="131">
        <f t="shared" si="1"/>
        <v>10</v>
      </c>
      <c r="H7" s="130">
        <f t="shared" si="2"/>
        <v>10</v>
      </c>
      <c r="I7" s="130">
        <f t="shared" si="6"/>
        <v>0</v>
      </c>
      <c r="J7" s="130">
        <f t="shared" si="7"/>
        <v>0</v>
      </c>
      <c r="K7" s="132">
        <f t="shared" si="8"/>
        <v>0.1</v>
      </c>
      <c r="L7" s="41"/>
      <c r="M7" s="37"/>
      <c r="N7" s="37"/>
      <c r="O7" s="37"/>
      <c r="P7" s="37"/>
      <c r="Q7" s="37"/>
      <c r="R7" s="37"/>
      <c r="S7" s="37"/>
      <c r="T7" s="37"/>
      <c r="U7" s="41"/>
      <c r="V7" s="37"/>
      <c r="W7" s="34"/>
    </row>
    <row r="8" spans="1:23" ht="22.5" customHeight="1">
      <c r="A8" s="1">
        <f t="shared" si="3"/>
        <v>5</v>
      </c>
      <c r="B8" s="104" t="str">
        <f t="shared" si="4"/>
        <v>Donnerstag</v>
      </c>
      <c r="C8" s="40">
        <v>41368</v>
      </c>
      <c r="D8" s="53">
        <v>0</v>
      </c>
      <c r="E8" s="130">
        <f t="shared" si="0"/>
        <v>0</v>
      </c>
      <c r="F8" s="130">
        <f t="shared" si="5"/>
        <v>0</v>
      </c>
      <c r="G8" s="131">
        <f t="shared" si="1"/>
        <v>10</v>
      </c>
      <c r="H8" s="130">
        <f t="shared" si="2"/>
        <v>10</v>
      </c>
      <c r="I8" s="130">
        <f t="shared" si="6"/>
        <v>0</v>
      </c>
      <c r="J8" s="130">
        <f t="shared" si="7"/>
        <v>0</v>
      </c>
      <c r="K8" s="132">
        <f t="shared" si="8"/>
        <v>0.1</v>
      </c>
      <c r="L8" s="41"/>
      <c r="M8" s="37"/>
      <c r="N8" s="37"/>
      <c r="O8" s="37"/>
      <c r="P8" s="37"/>
      <c r="Q8" s="37"/>
      <c r="R8" s="37"/>
      <c r="S8" s="37"/>
      <c r="T8" s="37"/>
      <c r="U8" s="41"/>
      <c r="V8" s="37"/>
      <c r="W8" s="34"/>
    </row>
    <row r="9" spans="1:23" ht="22.5" customHeight="1">
      <c r="A9" s="1">
        <f t="shared" si="3"/>
        <v>6</v>
      </c>
      <c r="B9" s="104" t="str">
        <f t="shared" si="4"/>
        <v>Freitag</v>
      </c>
      <c r="C9" s="40">
        <v>41369</v>
      </c>
      <c r="D9" s="53">
        <v>0</v>
      </c>
      <c r="E9" s="130">
        <f t="shared" si="0"/>
        <v>0</v>
      </c>
      <c r="F9" s="130">
        <f t="shared" si="5"/>
        <v>0</v>
      </c>
      <c r="G9" s="131">
        <f t="shared" si="1"/>
        <v>10</v>
      </c>
      <c r="H9" s="130">
        <f t="shared" si="2"/>
        <v>10</v>
      </c>
      <c r="I9" s="130">
        <f t="shared" si="6"/>
        <v>0</v>
      </c>
      <c r="J9" s="130">
        <f t="shared" si="7"/>
        <v>0</v>
      </c>
      <c r="K9" s="132">
        <f t="shared" si="8"/>
        <v>0.1</v>
      </c>
      <c r="L9" s="41"/>
      <c r="M9" s="37"/>
      <c r="N9" s="37"/>
      <c r="O9" s="37"/>
      <c r="P9" s="37"/>
      <c r="Q9" s="37"/>
      <c r="R9" s="37"/>
      <c r="S9" s="37"/>
      <c r="T9" s="37"/>
      <c r="U9" s="41"/>
      <c r="V9" s="37"/>
      <c r="W9" s="34"/>
    </row>
    <row r="10" spans="1:23" ht="22.5" customHeight="1">
      <c r="A10" s="1">
        <f t="shared" si="3"/>
        <v>7</v>
      </c>
      <c r="B10" s="104" t="str">
        <f t="shared" si="4"/>
        <v>Frei</v>
      </c>
      <c r="C10" s="40">
        <v>41370</v>
      </c>
      <c r="D10" s="53">
        <v>0</v>
      </c>
      <c r="E10" s="130">
        <f t="shared" si="0"/>
        <v>0</v>
      </c>
      <c r="F10" s="130">
        <f t="shared" si="5"/>
        <v>0</v>
      </c>
      <c r="G10" s="131">
        <f t="shared" si="1"/>
        <v>10</v>
      </c>
      <c r="H10" s="130">
        <f t="shared" si="2"/>
        <v>10</v>
      </c>
      <c r="I10" s="130">
        <f t="shared" si="6"/>
        <v>0</v>
      </c>
      <c r="J10" s="130">
        <f t="shared" si="7"/>
        <v>0</v>
      </c>
      <c r="K10" s="132">
        <f t="shared" si="8"/>
        <v>0</v>
      </c>
      <c r="L10" s="41"/>
      <c r="M10" s="37"/>
      <c r="N10" s="37"/>
      <c r="O10" s="37"/>
      <c r="P10" s="37"/>
      <c r="Q10" s="37"/>
      <c r="R10" s="37"/>
      <c r="S10" s="37"/>
      <c r="T10" s="37"/>
      <c r="U10" s="41"/>
      <c r="V10" s="37"/>
      <c r="W10" s="34"/>
    </row>
    <row r="11" spans="1:23" ht="22.5" customHeight="1">
      <c r="A11" s="1">
        <f t="shared" si="3"/>
        <v>1</v>
      </c>
      <c r="B11" s="104" t="str">
        <f t="shared" si="4"/>
        <v>Frei</v>
      </c>
      <c r="C11" s="40">
        <v>41371</v>
      </c>
      <c r="D11" s="53">
        <v>0</v>
      </c>
      <c r="E11" s="130">
        <f t="shared" si="0"/>
        <v>0</v>
      </c>
      <c r="F11" s="130">
        <f t="shared" si="5"/>
        <v>0</v>
      </c>
      <c r="G11" s="131">
        <f t="shared" si="1"/>
        <v>10</v>
      </c>
      <c r="H11" s="130">
        <f t="shared" si="2"/>
        <v>10</v>
      </c>
      <c r="I11" s="130">
        <f t="shared" si="6"/>
        <v>0</v>
      </c>
      <c r="J11" s="130">
        <f t="shared" si="7"/>
        <v>0</v>
      </c>
      <c r="K11" s="132">
        <f t="shared" si="8"/>
        <v>0</v>
      </c>
      <c r="L11" s="41"/>
      <c r="M11" s="37"/>
      <c r="N11" s="37"/>
      <c r="O11" s="37"/>
      <c r="P11" s="37"/>
      <c r="Q11" s="37"/>
      <c r="R11" s="37"/>
      <c r="S11" s="37"/>
      <c r="T11" s="37"/>
      <c r="U11" s="41"/>
      <c r="V11" s="37"/>
      <c r="W11" s="34"/>
    </row>
    <row r="12" spans="1:23" ht="22.5" customHeight="1">
      <c r="A12" s="1">
        <f t="shared" si="3"/>
        <v>2</v>
      </c>
      <c r="B12" s="104" t="str">
        <f t="shared" si="4"/>
        <v>Montag</v>
      </c>
      <c r="C12" s="40">
        <v>41372</v>
      </c>
      <c r="D12" s="53">
        <v>0</v>
      </c>
      <c r="E12" s="130">
        <f t="shared" si="0"/>
        <v>0</v>
      </c>
      <c r="F12" s="130">
        <f t="shared" si="5"/>
        <v>0</v>
      </c>
      <c r="G12" s="131">
        <f t="shared" si="1"/>
        <v>10</v>
      </c>
      <c r="H12" s="130">
        <f t="shared" si="2"/>
        <v>10</v>
      </c>
      <c r="I12" s="130">
        <f t="shared" si="6"/>
        <v>0</v>
      </c>
      <c r="J12" s="130">
        <f t="shared" si="7"/>
        <v>0</v>
      </c>
      <c r="K12" s="132">
        <f t="shared" si="8"/>
        <v>0.1</v>
      </c>
      <c r="L12" s="41"/>
      <c r="M12" s="37"/>
      <c r="N12" s="37"/>
      <c r="O12" s="37"/>
      <c r="P12" s="37"/>
      <c r="Q12" s="37"/>
      <c r="R12" s="37"/>
      <c r="S12" s="37"/>
      <c r="T12" s="37"/>
      <c r="U12" s="41"/>
      <c r="V12" s="37"/>
      <c r="W12" s="34"/>
    </row>
    <row r="13" spans="1:23" ht="22.5" customHeight="1">
      <c r="A13" s="1">
        <f t="shared" si="3"/>
        <v>3</v>
      </c>
      <c r="B13" s="104" t="str">
        <f t="shared" si="4"/>
        <v>Dienstag</v>
      </c>
      <c r="C13" s="40">
        <v>41373</v>
      </c>
      <c r="D13" s="53">
        <v>0</v>
      </c>
      <c r="E13" s="130">
        <f t="shared" si="0"/>
        <v>0</v>
      </c>
      <c r="F13" s="130">
        <f t="shared" si="5"/>
        <v>0</v>
      </c>
      <c r="G13" s="131">
        <f t="shared" si="1"/>
        <v>10</v>
      </c>
      <c r="H13" s="130">
        <f t="shared" si="2"/>
        <v>10</v>
      </c>
      <c r="I13" s="130">
        <f t="shared" si="6"/>
        <v>0</v>
      </c>
      <c r="J13" s="130">
        <f t="shared" si="7"/>
        <v>0</v>
      </c>
      <c r="K13" s="132">
        <f t="shared" si="8"/>
        <v>0.1</v>
      </c>
      <c r="L13" s="41"/>
      <c r="M13" s="37"/>
      <c r="N13" s="37"/>
      <c r="O13" s="37"/>
      <c r="P13" s="37"/>
      <c r="Q13" s="37"/>
      <c r="R13" s="37"/>
      <c r="S13" s="37"/>
      <c r="T13" s="37"/>
      <c r="U13" s="41"/>
      <c r="V13" s="37"/>
      <c r="W13" s="34"/>
    </row>
    <row r="14" spans="1:23" ht="22.5" customHeight="1">
      <c r="A14" s="1">
        <f t="shared" si="3"/>
        <v>4</v>
      </c>
      <c r="B14" s="104" t="str">
        <f t="shared" si="4"/>
        <v>Mittwoch</v>
      </c>
      <c r="C14" s="40">
        <v>41374</v>
      </c>
      <c r="D14" s="53">
        <v>0</v>
      </c>
      <c r="E14" s="130">
        <f t="shared" si="0"/>
        <v>0</v>
      </c>
      <c r="F14" s="130">
        <f t="shared" si="5"/>
        <v>0</v>
      </c>
      <c r="G14" s="131">
        <f t="shared" si="1"/>
        <v>10</v>
      </c>
      <c r="H14" s="130">
        <f t="shared" si="2"/>
        <v>10</v>
      </c>
      <c r="I14" s="130">
        <f t="shared" si="6"/>
        <v>0</v>
      </c>
      <c r="J14" s="130">
        <f t="shared" si="7"/>
        <v>0</v>
      </c>
      <c r="K14" s="132">
        <f t="shared" si="8"/>
        <v>0.1</v>
      </c>
      <c r="L14" s="41"/>
      <c r="M14" s="37"/>
      <c r="N14" s="37"/>
      <c r="O14" s="37"/>
      <c r="P14" s="37"/>
      <c r="Q14" s="37"/>
      <c r="R14" s="37"/>
      <c r="S14" s="37"/>
      <c r="T14" s="37"/>
      <c r="U14" s="41"/>
      <c r="V14" s="37"/>
      <c r="W14" s="34"/>
    </row>
    <row r="15" spans="1:23" ht="22.5" customHeight="1">
      <c r="A15" s="1">
        <f t="shared" si="3"/>
        <v>5</v>
      </c>
      <c r="B15" s="104" t="str">
        <f t="shared" si="4"/>
        <v>Donnerstag</v>
      </c>
      <c r="C15" s="40">
        <v>41375</v>
      </c>
      <c r="D15" s="53">
        <v>0</v>
      </c>
      <c r="E15" s="130">
        <f t="shared" si="0"/>
        <v>0</v>
      </c>
      <c r="F15" s="130">
        <f t="shared" si="5"/>
        <v>0</v>
      </c>
      <c r="G15" s="131">
        <f t="shared" si="1"/>
        <v>10</v>
      </c>
      <c r="H15" s="130">
        <f t="shared" si="2"/>
        <v>10</v>
      </c>
      <c r="I15" s="130">
        <f t="shared" si="6"/>
        <v>0</v>
      </c>
      <c r="J15" s="130">
        <f t="shared" si="7"/>
        <v>0</v>
      </c>
      <c r="K15" s="132">
        <f t="shared" si="8"/>
        <v>0.1</v>
      </c>
      <c r="L15" s="41"/>
      <c r="M15" s="37"/>
      <c r="N15" s="37"/>
      <c r="O15" s="37"/>
      <c r="P15" s="37"/>
      <c r="Q15" s="37"/>
      <c r="R15" s="37"/>
      <c r="S15" s="37"/>
      <c r="T15" s="37"/>
      <c r="U15" s="41"/>
      <c r="V15" s="37"/>
      <c r="W15" s="34"/>
    </row>
    <row r="16" spans="1:23" ht="22.5" customHeight="1">
      <c r="A16" s="1">
        <f t="shared" si="3"/>
        <v>6</v>
      </c>
      <c r="B16" s="104" t="str">
        <f t="shared" si="4"/>
        <v>Freitag</v>
      </c>
      <c r="C16" s="40">
        <v>41376</v>
      </c>
      <c r="D16" s="53">
        <v>0</v>
      </c>
      <c r="E16" s="130">
        <f t="shared" si="0"/>
        <v>0</v>
      </c>
      <c r="F16" s="130">
        <f t="shared" si="5"/>
        <v>0</v>
      </c>
      <c r="G16" s="131">
        <f t="shared" si="1"/>
        <v>10</v>
      </c>
      <c r="H16" s="130">
        <f t="shared" si="2"/>
        <v>10</v>
      </c>
      <c r="I16" s="130">
        <f t="shared" si="6"/>
        <v>0</v>
      </c>
      <c r="J16" s="130">
        <f t="shared" si="7"/>
        <v>0</v>
      </c>
      <c r="K16" s="132">
        <f t="shared" si="8"/>
        <v>0.1</v>
      </c>
      <c r="L16" s="41"/>
      <c r="M16" s="37"/>
      <c r="N16" s="37"/>
      <c r="O16" s="37"/>
      <c r="P16" s="37"/>
      <c r="Q16" s="37"/>
      <c r="R16" s="37"/>
      <c r="S16" s="37"/>
      <c r="T16" s="37"/>
      <c r="U16" s="41"/>
      <c r="V16" s="37"/>
      <c r="W16" s="34"/>
    </row>
    <row r="17" spans="1:23" ht="22.5" customHeight="1">
      <c r="A17" s="1">
        <f t="shared" si="3"/>
        <v>7</v>
      </c>
      <c r="B17" s="104" t="str">
        <f t="shared" si="4"/>
        <v>Frei</v>
      </c>
      <c r="C17" s="40">
        <v>41377</v>
      </c>
      <c r="D17" s="53">
        <v>0</v>
      </c>
      <c r="E17" s="130">
        <f t="shared" si="0"/>
        <v>0</v>
      </c>
      <c r="F17" s="130">
        <f t="shared" si="5"/>
        <v>0</v>
      </c>
      <c r="G17" s="131">
        <f t="shared" si="1"/>
        <v>10</v>
      </c>
      <c r="H17" s="130">
        <f t="shared" si="2"/>
        <v>10</v>
      </c>
      <c r="I17" s="130">
        <f t="shared" si="6"/>
        <v>0</v>
      </c>
      <c r="J17" s="130">
        <f t="shared" si="7"/>
        <v>0</v>
      </c>
      <c r="K17" s="132">
        <f t="shared" si="8"/>
        <v>0</v>
      </c>
      <c r="L17" s="41"/>
      <c r="M17" s="37"/>
      <c r="N17" s="37"/>
      <c r="O17" s="37"/>
      <c r="P17" s="37"/>
      <c r="Q17" s="37"/>
      <c r="R17" s="37"/>
      <c r="S17" s="37"/>
      <c r="T17" s="37"/>
      <c r="U17" s="41"/>
      <c r="V17" s="37"/>
      <c r="W17" s="34"/>
    </row>
    <row r="18" spans="1:23" ht="22.5" customHeight="1">
      <c r="A18" s="1">
        <f t="shared" si="3"/>
        <v>1</v>
      </c>
      <c r="B18" s="104" t="str">
        <f t="shared" si="4"/>
        <v>Frei</v>
      </c>
      <c r="C18" s="40">
        <v>41378</v>
      </c>
      <c r="D18" s="53">
        <v>0</v>
      </c>
      <c r="E18" s="130">
        <f t="shared" si="0"/>
        <v>0</v>
      </c>
      <c r="F18" s="130">
        <f t="shared" si="5"/>
        <v>0</v>
      </c>
      <c r="G18" s="131">
        <f t="shared" si="1"/>
        <v>10</v>
      </c>
      <c r="H18" s="130">
        <f t="shared" si="2"/>
        <v>10</v>
      </c>
      <c r="I18" s="130">
        <f t="shared" si="6"/>
        <v>0</v>
      </c>
      <c r="J18" s="130">
        <f t="shared" si="7"/>
        <v>0</v>
      </c>
      <c r="K18" s="132">
        <f t="shared" si="8"/>
        <v>0</v>
      </c>
      <c r="L18" s="41"/>
      <c r="M18" s="37"/>
      <c r="N18" s="37"/>
      <c r="O18" s="37"/>
      <c r="P18" s="37"/>
      <c r="Q18" s="37"/>
      <c r="R18" s="37"/>
      <c r="S18" s="37"/>
      <c r="T18" s="37"/>
      <c r="U18" s="41"/>
      <c r="V18" s="37"/>
      <c r="W18" s="34"/>
    </row>
    <row r="19" spans="1:23" ht="22.5" customHeight="1">
      <c r="A19" s="1">
        <f t="shared" si="3"/>
        <v>2</v>
      </c>
      <c r="B19" s="104" t="str">
        <f t="shared" si="4"/>
        <v>Montag</v>
      </c>
      <c r="C19" s="40">
        <v>41379</v>
      </c>
      <c r="D19" s="53">
        <v>0</v>
      </c>
      <c r="E19" s="130">
        <f t="shared" si="0"/>
        <v>0</v>
      </c>
      <c r="F19" s="130">
        <f t="shared" si="5"/>
        <v>0</v>
      </c>
      <c r="G19" s="131">
        <f t="shared" si="1"/>
        <v>10</v>
      </c>
      <c r="H19" s="130">
        <f t="shared" si="2"/>
        <v>10</v>
      </c>
      <c r="I19" s="130">
        <f t="shared" si="6"/>
        <v>0</v>
      </c>
      <c r="J19" s="130">
        <f t="shared" si="7"/>
        <v>0</v>
      </c>
      <c r="K19" s="132">
        <f t="shared" si="8"/>
        <v>0.1</v>
      </c>
      <c r="L19" s="41"/>
      <c r="M19" s="37"/>
      <c r="N19" s="37"/>
      <c r="O19" s="37"/>
      <c r="P19" s="37"/>
      <c r="Q19" s="37"/>
      <c r="R19" s="37"/>
      <c r="S19" s="37"/>
      <c r="T19" s="37"/>
      <c r="U19" s="41"/>
      <c r="V19" s="37"/>
      <c r="W19" s="34"/>
    </row>
    <row r="20" spans="1:23" ht="22.5" customHeight="1">
      <c r="A20" s="1">
        <f t="shared" si="3"/>
        <v>3</v>
      </c>
      <c r="B20" s="104" t="str">
        <f t="shared" si="4"/>
        <v>Dienstag</v>
      </c>
      <c r="C20" s="40">
        <v>41380</v>
      </c>
      <c r="D20" s="53">
        <v>0</v>
      </c>
      <c r="E20" s="130">
        <f t="shared" si="0"/>
        <v>0</v>
      </c>
      <c r="F20" s="130">
        <f t="shared" si="5"/>
        <v>0</v>
      </c>
      <c r="G20" s="131">
        <f t="shared" si="1"/>
        <v>10</v>
      </c>
      <c r="H20" s="130">
        <f t="shared" si="2"/>
        <v>10</v>
      </c>
      <c r="I20" s="130">
        <f t="shared" si="6"/>
        <v>0</v>
      </c>
      <c r="J20" s="130">
        <f t="shared" si="7"/>
        <v>0</v>
      </c>
      <c r="K20" s="132">
        <f t="shared" si="8"/>
        <v>0.1</v>
      </c>
      <c r="L20" s="41"/>
      <c r="M20" s="37"/>
      <c r="N20" s="37"/>
      <c r="O20" s="37"/>
      <c r="P20" s="37"/>
      <c r="Q20" s="37"/>
      <c r="R20" s="37"/>
      <c r="S20" s="37"/>
      <c r="T20" s="37"/>
      <c r="U20" s="41"/>
      <c r="V20" s="37"/>
      <c r="W20" s="34"/>
    </row>
    <row r="21" spans="1:23" ht="22.5" customHeight="1">
      <c r="A21" s="1">
        <f t="shared" si="3"/>
        <v>4</v>
      </c>
      <c r="B21" s="104" t="str">
        <f t="shared" si="4"/>
        <v>Mittwoch</v>
      </c>
      <c r="C21" s="40">
        <v>41381</v>
      </c>
      <c r="D21" s="53">
        <v>0</v>
      </c>
      <c r="E21" s="130">
        <f t="shared" si="0"/>
        <v>0</v>
      </c>
      <c r="F21" s="130">
        <f t="shared" si="5"/>
        <v>0</v>
      </c>
      <c r="G21" s="131">
        <f t="shared" si="1"/>
        <v>10</v>
      </c>
      <c r="H21" s="130">
        <f t="shared" si="2"/>
        <v>10</v>
      </c>
      <c r="I21" s="130">
        <f t="shared" si="6"/>
        <v>0</v>
      </c>
      <c r="J21" s="130">
        <f t="shared" si="7"/>
        <v>0</v>
      </c>
      <c r="K21" s="132">
        <f t="shared" si="8"/>
        <v>0.1</v>
      </c>
      <c r="L21" s="41"/>
      <c r="M21" s="37"/>
      <c r="N21" s="37"/>
      <c r="O21" s="37"/>
      <c r="P21" s="37"/>
      <c r="Q21" s="37"/>
      <c r="R21" s="37"/>
      <c r="S21" s="37"/>
      <c r="T21" s="37"/>
      <c r="U21" s="41"/>
      <c r="V21" s="37"/>
      <c r="W21" s="34"/>
    </row>
    <row r="22" spans="1:23" ht="22.5" customHeight="1">
      <c r="A22" s="1">
        <f t="shared" si="3"/>
        <v>5</v>
      </c>
      <c r="B22" s="104" t="str">
        <f t="shared" si="4"/>
        <v>Donnerstag</v>
      </c>
      <c r="C22" s="40">
        <v>41382</v>
      </c>
      <c r="D22" s="53">
        <v>0</v>
      </c>
      <c r="E22" s="130">
        <f t="shared" si="0"/>
        <v>0</v>
      </c>
      <c r="F22" s="130">
        <f t="shared" si="5"/>
        <v>0</v>
      </c>
      <c r="G22" s="131">
        <f t="shared" si="1"/>
        <v>10</v>
      </c>
      <c r="H22" s="130">
        <f t="shared" si="2"/>
        <v>10</v>
      </c>
      <c r="I22" s="130">
        <f t="shared" si="6"/>
        <v>0</v>
      </c>
      <c r="J22" s="130">
        <f t="shared" si="7"/>
        <v>0</v>
      </c>
      <c r="K22" s="132">
        <f t="shared" si="8"/>
        <v>0.1</v>
      </c>
      <c r="L22" s="41"/>
      <c r="M22" s="37"/>
      <c r="N22" s="37"/>
      <c r="O22" s="37"/>
      <c r="P22" s="37"/>
      <c r="Q22" s="37"/>
      <c r="R22" s="37"/>
      <c r="S22" s="37"/>
      <c r="T22" s="37"/>
      <c r="U22" s="41"/>
      <c r="V22" s="37"/>
      <c r="W22" s="34"/>
    </row>
    <row r="23" spans="1:23" ht="22.5" customHeight="1">
      <c r="A23" s="1">
        <f t="shared" si="3"/>
        <v>6</v>
      </c>
      <c r="B23" s="104" t="str">
        <f t="shared" si="4"/>
        <v>Freitag</v>
      </c>
      <c r="C23" s="40">
        <v>41383</v>
      </c>
      <c r="D23" s="53">
        <v>0</v>
      </c>
      <c r="E23" s="130">
        <f t="shared" si="0"/>
        <v>0</v>
      </c>
      <c r="F23" s="130">
        <f t="shared" si="5"/>
        <v>0</v>
      </c>
      <c r="G23" s="131">
        <f t="shared" si="1"/>
        <v>10</v>
      </c>
      <c r="H23" s="130">
        <f t="shared" si="2"/>
        <v>10</v>
      </c>
      <c r="I23" s="130">
        <f t="shared" si="6"/>
        <v>0</v>
      </c>
      <c r="J23" s="130">
        <f t="shared" si="7"/>
        <v>0</v>
      </c>
      <c r="K23" s="132">
        <f t="shared" si="8"/>
        <v>0.1</v>
      </c>
      <c r="L23" s="41"/>
      <c r="M23" s="37"/>
      <c r="N23" s="37"/>
      <c r="O23" s="37"/>
      <c r="P23" s="37"/>
      <c r="Q23" s="37"/>
      <c r="R23" s="37"/>
      <c r="S23" s="37"/>
      <c r="T23" s="37"/>
      <c r="U23" s="41"/>
      <c r="V23" s="37"/>
      <c r="W23" s="34"/>
    </row>
    <row r="24" spans="1:23" ht="22.5" customHeight="1">
      <c r="A24" s="1">
        <f t="shared" si="3"/>
        <v>7</v>
      </c>
      <c r="B24" s="104" t="str">
        <f t="shared" si="4"/>
        <v>Frei</v>
      </c>
      <c r="C24" s="40">
        <v>41384</v>
      </c>
      <c r="D24" s="53">
        <v>0</v>
      </c>
      <c r="E24" s="130">
        <f t="shared" si="0"/>
        <v>0</v>
      </c>
      <c r="F24" s="130">
        <f t="shared" si="5"/>
        <v>0</v>
      </c>
      <c r="G24" s="131">
        <f t="shared" si="1"/>
        <v>10</v>
      </c>
      <c r="H24" s="130">
        <f t="shared" si="2"/>
        <v>10</v>
      </c>
      <c r="I24" s="130">
        <f t="shared" si="6"/>
        <v>0</v>
      </c>
      <c r="J24" s="130">
        <f t="shared" si="7"/>
        <v>0</v>
      </c>
      <c r="K24" s="132">
        <f t="shared" si="8"/>
        <v>0</v>
      </c>
      <c r="L24" s="41"/>
      <c r="M24" s="37"/>
      <c r="N24" s="37"/>
      <c r="O24" s="37"/>
      <c r="P24" s="37"/>
      <c r="Q24" s="37"/>
      <c r="R24" s="37"/>
      <c r="S24" s="37"/>
      <c r="T24" s="37"/>
      <c r="U24" s="41"/>
      <c r="V24" s="37"/>
      <c r="W24" s="34"/>
    </row>
    <row r="25" spans="1:23" ht="22.5" customHeight="1">
      <c r="A25" s="1">
        <f t="shared" si="3"/>
        <v>1</v>
      </c>
      <c r="B25" s="104" t="str">
        <f t="shared" si="4"/>
        <v>Frei</v>
      </c>
      <c r="C25" s="40">
        <v>41385</v>
      </c>
      <c r="D25" s="53">
        <v>0</v>
      </c>
      <c r="E25" s="130">
        <f t="shared" si="0"/>
        <v>0</v>
      </c>
      <c r="F25" s="130">
        <f t="shared" si="5"/>
        <v>0</v>
      </c>
      <c r="G25" s="131">
        <f t="shared" si="1"/>
        <v>10</v>
      </c>
      <c r="H25" s="130">
        <f t="shared" si="2"/>
        <v>10</v>
      </c>
      <c r="I25" s="130">
        <f t="shared" si="6"/>
        <v>0</v>
      </c>
      <c r="J25" s="130">
        <f t="shared" si="7"/>
        <v>0</v>
      </c>
      <c r="K25" s="132">
        <f t="shared" si="8"/>
        <v>0</v>
      </c>
      <c r="L25" s="41"/>
      <c r="M25" s="37"/>
      <c r="N25" s="37"/>
      <c r="O25" s="37"/>
      <c r="P25" s="37"/>
      <c r="Q25" s="37"/>
      <c r="R25" s="37"/>
      <c r="S25" s="37"/>
      <c r="T25" s="37"/>
      <c r="U25" s="41"/>
      <c r="V25" s="37"/>
      <c r="W25" s="34"/>
    </row>
    <row r="26" spans="1:23" ht="22.5" customHeight="1">
      <c r="A26" s="1">
        <f t="shared" si="3"/>
        <v>2</v>
      </c>
      <c r="B26" s="104" t="str">
        <f t="shared" si="4"/>
        <v>Montag</v>
      </c>
      <c r="C26" s="40">
        <v>41386</v>
      </c>
      <c r="D26" s="53">
        <v>0</v>
      </c>
      <c r="E26" s="130">
        <f t="shared" si="0"/>
        <v>0</v>
      </c>
      <c r="F26" s="130">
        <f t="shared" si="5"/>
        <v>0</v>
      </c>
      <c r="G26" s="131">
        <f t="shared" si="1"/>
        <v>10</v>
      </c>
      <c r="H26" s="130">
        <f t="shared" si="2"/>
        <v>10</v>
      </c>
      <c r="I26" s="130">
        <f t="shared" si="6"/>
        <v>0</v>
      </c>
      <c r="J26" s="130">
        <f t="shared" si="7"/>
        <v>0</v>
      </c>
      <c r="K26" s="132">
        <f t="shared" si="8"/>
        <v>0.1</v>
      </c>
      <c r="L26" s="41"/>
      <c r="M26" s="37"/>
      <c r="N26" s="37"/>
      <c r="O26" s="37"/>
      <c r="P26" s="37"/>
      <c r="Q26" s="37"/>
      <c r="R26" s="37"/>
      <c r="S26" s="37"/>
      <c r="T26" s="37"/>
      <c r="U26" s="41"/>
      <c r="V26" s="37"/>
      <c r="W26" s="34"/>
    </row>
    <row r="27" spans="1:23" ht="22.5" customHeight="1">
      <c r="A27" s="1">
        <f t="shared" si="3"/>
        <v>3</v>
      </c>
      <c r="B27" s="104" t="str">
        <f t="shared" si="4"/>
        <v>Dienstag</v>
      </c>
      <c r="C27" s="40">
        <v>41387</v>
      </c>
      <c r="D27" s="53">
        <v>0</v>
      </c>
      <c r="E27" s="130">
        <f t="shared" si="0"/>
        <v>0</v>
      </c>
      <c r="F27" s="130">
        <f t="shared" si="5"/>
        <v>0</v>
      </c>
      <c r="G27" s="131">
        <f t="shared" si="1"/>
        <v>10</v>
      </c>
      <c r="H27" s="130">
        <f t="shared" si="2"/>
        <v>10</v>
      </c>
      <c r="I27" s="130">
        <f t="shared" si="6"/>
        <v>0</v>
      </c>
      <c r="J27" s="130">
        <f t="shared" si="7"/>
        <v>0</v>
      </c>
      <c r="K27" s="132">
        <f t="shared" si="8"/>
        <v>0.1</v>
      </c>
      <c r="L27" s="41"/>
      <c r="M27" s="37"/>
      <c r="N27" s="37"/>
      <c r="O27" s="37"/>
      <c r="P27" s="37"/>
      <c r="Q27" s="37"/>
      <c r="R27" s="37"/>
      <c r="S27" s="37"/>
      <c r="T27" s="37"/>
      <c r="U27" s="41"/>
      <c r="V27" s="37"/>
      <c r="W27" s="34"/>
    </row>
    <row r="28" spans="1:23" ht="22.5" customHeight="1">
      <c r="A28" s="1">
        <f t="shared" si="3"/>
        <v>4</v>
      </c>
      <c r="B28" s="104" t="str">
        <f t="shared" si="4"/>
        <v>Mittwoch</v>
      </c>
      <c r="C28" s="40">
        <v>41388</v>
      </c>
      <c r="D28" s="53">
        <v>0</v>
      </c>
      <c r="E28" s="130">
        <f t="shared" si="0"/>
        <v>0</v>
      </c>
      <c r="F28" s="130">
        <f t="shared" si="5"/>
        <v>0</v>
      </c>
      <c r="G28" s="131">
        <f t="shared" si="1"/>
        <v>10</v>
      </c>
      <c r="H28" s="130">
        <f t="shared" si="2"/>
        <v>10</v>
      </c>
      <c r="I28" s="130">
        <f t="shared" si="6"/>
        <v>0</v>
      </c>
      <c r="J28" s="130">
        <f t="shared" si="7"/>
        <v>0</v>
      </c>
      <c r="K28" s="132">
        <f t="shared" si="8"/>
        <v>0.1</v>
      </c>
      <c r="L28" s="41"/>
      <c r="M28" s="37"/>
      <c r="N28" s="37"/>
      <c r="O28" s="37"/>
      <c r="P28" s="37"/>
      <c r="Q28" s="37"/>
      <c r="R28" s="37"/>
      <c r="S28" s="37"/>
      <c r="T28" s="37"/>
      <c r="U28" s="41"/>
      <c r="V28" s="37"/>
      <c r="W28" s="34"/>
    </row>
    <row r="29" spans="1:23" ht="22.5" customHeight="1">
      <c r="A29" s="1">
        <f t="shared" si="3"/>
        <v>5</v>
      </c>
      <c r="B29" s="104" t="str">
        <f t="shared" si="4"/>
        <v>Donnerstag</v>
      </c>
      <c r="C29" s="40">
        <v>41389</v>
      </c>
      <c r="D29" s="53">
        <v>0</v>
      </c>
      <c r="E29" s="130">
        <f t="shared" si="0"/>
        <v>0</v>
      </c>
      <c r="F29" s="130">
        <f t="shared" si="5"/>
        <v>0</v>
      </c>
      <c r="G29" s="131">
        <f t="shared" si="1"/>
        <v>10</v>
      </c>
      <c r="H29" s="130">
        <f t="shared" si="2"/>
        <v>10</v>
      </c>
      <c r="I29" s="130">
        <f t="shared" si="6"/>
        <v>0</v>
      </c>
      <c r="J29" s="130">
        <f t="shared" si="7"/>
        <v>0</v>
      </c>
      <c r="K29" s="132">
        <f t="shared" si="8"/>
        <v>0.1</v>
      </c>
      <c r="L29" s="41"/>
      <c r="M29" s="37"/>
      <c r="N29" s="37"/>
      <c r="O29" s="37"/>
      <c r="P29" s="37"/>
      <c r="Q29" s="37"/>
      <c r="R29" s="37"/>
      <c r="S29" s="37"/>
      <c r="T29" s="37"/>
      <c r="U29" s="41"/>
      <c r="V29" s="37"/>
      <c r="W29" s="34"/>
    </row>
    <row r="30" spans="1:23" ht="22.5" customHeight="1">
      <c r="A30" s="1">
        <f t="shared" si="3"/>
        <v>6</v>
      </c>
      <c r="B30" s="104" t="str">
        <f t="shared" si="4"/>
        <v>Freitag</v>
      </c>
      <c r="C30" s="40">
        <v>41390</v>
      </c>
      <c r="D30" s="53">
        <v>0</v>
      </c>
      <c r="E30" s="130">
        <f t="shared" si="0"/>
        <v>0</v>
      </c>
      <c r="F30" s="130">
        <f t="shared" si="5"/>
        <v>0</v>
      </c>
      <c r="G30" s="131">
        <f t="shared" si="1"/>
        <v>10</v>
      </c>
      <c r="H30" s="130">
        <f t="shared" si="2"/>
        <v>10</v>
      </c>
      <c r="I30" s="130">
        <f t="shared" si="6"/>
        <v>0</v>
      </c>
      <c r="J30" s="130">
        <f t="shared" si="7"/>
        <v>0</v>
      </c>
      <c r="K30" s="132">
        <f t="shared" si="8"/>
        <v>0.1</v>
      </c>
      <c r="L30" s="41"/>
      <c r="M30" s="37"/>
      <c r="N30" s="37"/>
      <c r="O30" s="37"/>
      <c r="P30" s="37"/>
      <c r="Q30" s="37"/>
      <c r="R30" s="37"/>
      <c r="S30" s="37"/>
      <c r="T30" s="37"/>
      <c r="U30" s="41"/>
      <c r="V30" s="37"/>
      <c r="W30" s="34"/>
    </row>
    <row r="31" spans="1:23" ht="22.5" customHeight="1">
      <c r="A31" s="1">
        <f t="shared" si="3"/>
        <v>7</v>
      </c>
      <c r="B31" s="104" t="str">
        <f t="shared" si="4"/>
        <v>Frei</v>
      </c>
      <c r="C31" s="40">
        <v>41391</v>
      </c>
      <c r="D31" s="53">
        <v>0</v>
      </c>
      <c r="E31" s="130">
        <f t="shared" si="0"/>
        <v>0</v>
      </c>
      <c r="F31" s="130">
        <f t="shared" si="5"/>
        <v>0</v>
      </c>
      <c r="G31" s="131">
        <f t="shared" si="1"/>
        <v>10</v>
      </c>
      <c r="H31" s="130">
        <f t="shared" si="2"/>
        <v>10</v>
      </c>
      <c r="I31" s="130">
        <f t="shared" si="6"/>
        <v>0</v>
      </c>
      <c r="J31" s="130">
        <f t="shared" si="7"/>
        <v>0</v>
      </c>
      <c r="K31" s="132">
        <f t="shared" si="8"/>
        <v>0</v>
      </c>
      <c r="L31" s="41"/>
      <c r="M31" s="37"/>
      <c r="N31" s="37"/>
      <c r="O31" s="37"/>
      <c r="P31" s="37"/>
      <c r="Q31" s="37"/>
      <c r="R31" s="37"/>
      <c r="S31" s="37"/>
      <c r="T31" s="37"/>
      <c r="U31" s="41"/>
      <c r="V31" s="37"/>
      <c r="W31" s="34"/>
    </row>
    <row r="32" spans="1:23" ht="22.5" customHeight="1">
      <c r="A32" s="1">
        <f t="shared" si="3"/>
        <v>1</v>
      </c>
      <c r="B32" s="104" t="str">
        <f t="shared" si="4"/>
        <v>Frei</v>
      </c>
      <c r="C32" s="40">
        <v>41392</v>
      </c>
      <c r="D32" s="53">
        <v>0</v>
      </c>
      <c r="E32" s="130">
        <f t="shared" si="0"/>
        <v>0</v>
      </c>
      <c r="F32" s="130">
        <f t="shared" si="5"/>
        <v>0</v>
      </c>
      <c r="G32" s="131">
        <f t="shared" si="1"/>
        <v>10</v>
      </c>
      <c r="H32" s="130">
        <f t="shared" si="2"/>
        <v>10</v>
      </c>
      <c r="I32" s="130">
        <f t="shared" si="6"/>
        <v>0</v>
      </c>
      <c r="J32" s="130">
        <f t="shared" si="7"/>
        <v>0</v>
      </c>
      <c r="K32" s="132">
        <f t="shared" si="8"/>
        <v>0</v>
      </c>
      <c r="L32" s="41"/>
      <c r="M32" s="37"/>
      <c r="N32" s="37"/>
      <c r="O32" s="37"/>
      <c r="P32" s="37"/>
      <c r="Q32" s="37"/>
      <c r="R32" s="37"/>
      <c r="S32" s="37"/>
      <c r="T32" s="37"/>
      <c r="U32" s="41"/>
      <c r="V32" s="37"/>
      <c r="W32" s="34"/>
    </row>
    <row r="33" spans="1:23" ht="22.5" customHeight="1">
      <c r="A33" s="1">
        <f t="shared" si="3"/>
        <v>2</v>
      </c>
      <c r="B33" s="104" t="str">
        <f t="shared" si="4"/>
        <v>Montag</v>
      </c>
      <c r="C33" s="40">
        <v>41393</v>
      </c>
      <c r="D33" s="53">
        <v>0</v>
      </c>
      <c r="E33" s="130">
        <f t="shared" si="0"/>
        <v>0</v>
      </c>
      <c r="F33" s="130">
        <f t="shared" si="5"/>
        <v>0</v>
      </c>
      <c r="G33" s="131">
        <f t="shared" si="1"/>
        <v>10</v>
      </c>
      <c r="H33" s="130">
        <f t="shared" si="2"/>
        <v>10</v>
      </c>
      <c r="I33" s="130">
        <f t="shared" si="6"/>
        <v>0</v>
      </c>
      <c r="J33" s="130">
        <f t="shared" si="7"/>
        <v>0</v>
      </c>
      <c r="K33" s="132">
        <f t="shared" si="8"/>
        <v>0.1</v>
      </c>
      <c r="L33" s="41"/>
      <c r="M33" s="37"/>
      <c r="N33" s="37"/>
      <c r="O33" s="37"/>
      <c r="P33" s="37"/>
      <c r="Q33" s="37"/>
      <c r="R33" s="37"/>
      <c r="S33" s="37"/>
      <c r="T33" s="37"/>
      <c r="U33" s="41"/>
      <c r="V33" s="37"/>
      <c r="W33" s="34"/>
    </row>
    <row r="34" spans="1:23" ht="22.5" customHeight="1">
      <c r="A34" s="1">
        <f t="shared" si="3"/>
        <v>3</v>
      </c>
      <c r="B34" s="104" t="str">
        <f t="shared" si="4"/>
        <v>Dienstag</v>
      </c>
      <c r="C34" s="40">
        <v>41394</v>
      </c>
      <c r="D34" s="53">
        <v>0</v>
      </c>
      <c r="E34" s="130">
        <f t="shared" si="0"/>
        <v>0</v>
      </c>
      <c r="F34" s="130">
        <f t="shared" si="5"/>
        <v>0</v>
      </c>
      <c r="G34" s="131">
        <f t="shared" si="1"/>
        <v>10</v>
      </c>
      <c r="H34" s="130">
        <f t="shared" si="2"/>
        <v>10</v>
      </c>
      <c r="I34" s="130">
        <f t="shared" si="6"/>
        <v>0</v>
      </c>
      <c r="J34" s="130">
        <f t="shared" si="7"/>
        <v>0</v>
      </c>
      <c r="K34" s="132">
        <f t="shared" si="8"/>
        <v>0.1</v>
      </c>
      <c r="L34" s="41"/>
      <c r="M34" s="37"/>
      <c r="N34" s="37"/>
      <c r="O34" s="37"/>
      <c r="P34" s="37"/>
      <c r="Q34" s="37"/>
      <c r="R34" s="37"/>
      <c r="S34" s="37"/>
      <c r="T34" s="37"/>
      <c r="U34" s="41"/>
      <c r="V34" s="37"/>
      <c r="W34" s="34"/>
    </row>
    <row r="35" spans="1:23" ht="22.5" customHeight="1">
      <c r="A35" s="1">
        <f t="shared" si="3"/>
        <v>7</v>
      </c>
      <c r="B35" s="104"/>
      <c r="C35" s="40"/>
      <c r="D35" s="54"/>
      <c r="E35" s="133"/>
      <c r="F35" s="133"/>
      <c r="G35" s="134"/>
      <c r="H35" s="133"/>
      <c r="I35" s="133"/>
      <c r="J35" s="133"/>
      <c r="K35" s="135"/>
      <c r="L35" s="37"/>
      <c r="M35" s="37"/>
      <c r="N35" s="37"/>
      <c r="O35" s="37"/>
      <c r="P35" s="37"/>
      <c r="Q35" s="37"/>
      <c r="R35" s="37"/>
      <c r="S35" s="37"/>
      <c r="T35" s="37"/>
      <c r="U35" s="41"/>
      <c r="V35" s="37"/>
      <c r="W35" s="34"/>
    </row>
    <row r="36" spans="1:23" ht="22.5" customHeight="1">
      <c r="B36" s="106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2.2000000000000006</v>
      </c>
      <c r="L36" s="35">
        <f>SUM(L5:L35)</f>
        <v>0</v>
      </c>
      <c r="M36" s="35">
        <f t="shared" ref="M36:S36" si="9">SUM(M5:M35)</f>
        <v>0</v>
      </c>
      <c r="N36" s="35">
        <f t="shared" si="9"/>
        <v>0</v>
      </c>
      <c r="O36" s="35">
        <f t="shared" si="9"/>
        <v>0</v>
      </c>
      <c r="P36" s="35">
        <f t="shared" si="9"/>
        <v>0</v>
      </c>
      <c r="Q36" s="35">
        <f t="shared" si="9"/>
        <v>0</v>
      </c>
      <c r="R36" s="35">
        <f t="shared" si="9"/>
        <v>0</v>
      </c>
      <c r="S36" s="35">
        <f t="shared" si="9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56"/>
    </row>
  </sheetData>
  <mergeCells count="2">
    <mergeCell ref="D1:W1"/>
    <mergeCell ref="B2:C2"/>
  </mergeCells>
  <phoneticPr fontId="12" type="noConversion"/>
  <conditionalFormatting sqref="B5:B35">
    <cfRule type="cellIs" dxfId="16" priority="2" stopIfTrue="1" operator="equal">
      <formula>"Frei"</formula>
    </cfRule>
  </conditionalFormatting>
  <conditionalFormatting sqref="E5:K35">
    <cfRule type="cellIs" priority="3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1611111"/>
  <dimension ref="A1:W36"/>
  <sheetViews>
    <sheetView zoomScaleNormal="100" workbookViewId="0">
      <pane xSplit="2" ySplit="4" topLeftCell="C5" activePane="bottomRight" state="frozen"/>
      <selection activeCell="A10" sqref="A10:E10"/>
      <selection pane="topRight" activeCell="A10" sqref="A10:E10"/>
      <selection pane="bottomLeft" activeCell="A10" sqref="A10:E10"/>
      <selection pane="bottomRight" activeCell="D6" sqref="D5:D35"/>
    </sheetView>
  </sheetViews>
  <sheetFormatPr baseColWidth="10" defaultColWidth="7.7109375" defaultRowHeight="12.75"/>
  <cols>
    <col min="1" max="1" width="10.7109375" style="1" hidden="1" customWidth="1"/>
    <col min="2" max="2" width="10.7109375" style="10" customWidth="1"/>
    <col min="3" max="4" width="10.28515625" style="1" customWidth="1"/>
    <col min="5" max="10" width="4.7109375" style="1" hidden="1" customWidth="1"/>
    <col min="11" max="11" width="6.140625" style="1" customWidth="1"/>
    <col min="12" max="22" width="7" style="1" customWidth="1"/>
    <col min="23" max="23" width="30.2851562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0" t="str">
        <f>Stundsatz!C1</f>
        <v>E-Learning @ FH Lübeck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2"/>
    </row>
    <row r="2" spans="1:23" ht="12.75" customHeight="1">
      <c r="B2" s="198" t="s">
        <v>0</v>
      </c>
      <c r="C2" s="199"/>
      <c r="D2" s="63" t="str">
        <f>'Stunden-Aufwand insgesamt'!C2</f>
        <v>Bitte Name im Reiter "Stundensatz" eintragen</v>
      </c>
      <c r="E2" s="64"/>
      <c r="F2" s="64"/>
      <c r="G2" s="64"/>
      <c r="H2" s="64"/>
      <c r="I2" s="64"/>
      <c r="J2" s="64"/>
      <c r="K2" s="64"/>
      <c r="L2" s="65"/>
      <c r="M2" s="66"/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1:23" ht="15.75" customHeight="1">
      <c r="B3" s="4" t="s">
        <v>1</v>
      </c>
      <c r="C3" s="5"/>
      <c r="D3" s="68" t="str">
        <f>'Stunden-Aufwand insgesamt'!C4</f>
        <v>Fachhochschule Lübeck</v>
      </c>
      <c r="E3" s="69"/>
      <c r="F3" s="69"/>
      <c r="G3" s="69"/>
      <c r="H3" s="69"/>
      <c r="I3" s="69"/>
      <c r="J3" s="69"/>
      <c r="K3" s="69"/>
      <c r="L3" s="69"/>
      <c r="M3" s="69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1:23" s="8" customFormat="1" ht="24" customHeight="1">
      <c r="A4" s="43"/>
      <c r="B4" s="10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80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10">
        <f>WEEKDAY(C5)</f>
        <v>4</v>
      </c>
      <c r="B5" s="104" t="s">
        <v>42</v>
      </c>
      <c r="C5" s="40">
        <v>41395</v>
      </c>
      <c r="D5" s="75">
        <v>0</v>
      </c>
      <c r="E5" s="130">
        <f t="shared" ref="E5:E35" si="0">HOUR(D5)</f>
        <v>0</v>
      </c>
      <c r="F5" s="130">
        <f t="shared" ref="F5:F35" si="1">MINUTE(D5)</f>
        <v>0</v>
      </c>
      <c r="G5" s="131">
        <f t="shared" ref="G5:G35" si="2">(F5/0.6)+10</f>
        <v>10</v>
      </c>
      <c r="H5" s="130">
        <f t="shared" ref="H5:H35" si="3">IF(G5&lt;100,ROUND(G5,1),IF(G5&gt;=100,(ROUND((G5-100),1))))</f>
        <v>10</v>
      </c>
      <c r="I5" s="130">
        <f t="shared" ref="I5:I35" si="4">IF(G5&gt;99,1,0)</f>
        <v>0</v>
      </c>
      <c r="J5" s="130">
        <f t="shared" ref="J5:J35" si="5">E5+I5</f>
        <v>0</v>
      </c>
      <c r="K5" s="132">
        <f>IF(B5="Frei",0,ROUND(J5+(H5/100),1))</f>
        <v>0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 t="s">
        <v>56</v>
      </c>
    </row>
    <row r="6" spans="1:23" ht="22.5" customHeight="1">
      <c r="A6" s="111">
        <f t="shared" ref="A6:A35" si="6">WEEKDAY(C6)</f>
        <v>5</v>
      </c>
      <c r="B6" s="104" t="str">
        <f t="shared" ref="B6:B35" si="7">IF(A6=2,"Montag",IF(A6=3,"Dienstag",IF(A6=4,"Mittwoch",IF(A6=5,"Donnerstag",IF(A6=6,"Freitag","Frei")))))</f>
        <v>Donnerstag</v>
      </c>
      <c r="C6" s="40">
        <v>41396</v>
      </c>
      <c r="D6" s="75">
        <v>0</v>
      </c>
      <c r="E6" s="130">
        <f t="shared" si="0"/>
        <v>0</v>
      </c>
      <c r="F6" s="130">
        <f t="shared" si="1"/>
        <v>0</v>
      </c>
      <c r="G6" s="131">
        <f t="shared" si="2"/>
        <v>10</v>
      </c>
      <c r="H6" s="130">
        <f t="shared" si="3"/>
        <v>10</v>
      </c>
      <c r="I6" s="130">
        <f t="shared" si="4"/>
        <v>0</v>
      </c>
      <c r="J6" s="130">
        <f t="shared" si="5"/>
        <v>0</v>
      </c>
      <c r="K6" s="132">
        <f t="shared" ref="K6:K35" si="8">IF(B6="Frei",0,ROUND(J6+(H6/100),1))</f>
        <v>0.1</v>
      </c>
      <c r="L6" s="41"/>
      <c r="M6" s="37"/>
      <c r="N6" s="37"/>
      <c r="O6" s="37"/>
      <c r="P6" s="37"/>
      <c r="Q6" s="37"/>
      <c r="R6" s="37"/>
      <c r="S6" s="37"/>
      <c r="T6" s="37"/>
      <c r="U6" s="41"/>
      <c r="V6" s="37"/>
      <c r="W6" s="34"/>
    </row>
    <row r="7" spans="1:23" ht="22.5" customHeight="1">
      <c r="A7" s="111">
        <f t="shared" si="6"/>
        <v>6</v>
      </c>
      <c r="B7" s="104" t="str">
        <f t="shared" si="7"/>
        <v>Freitag</v>
      </c>
      <c r="C7" s="40">
        <v>41397</v>
      </c>
      <c r="D7" s="75">
        <v>0</v>
      </c>
      <c r="E7" s="130">
        <f t="shared" si="0"/>
        <v>0</v>
      </c>
      <c r="F7" s="130">
        <f t="shared" si="1"/>
        <v>0</v>
      </c>
      <c r="G7" s="131">
        <f t="shared" si="2"/>
        <v>10</v>
      </c>
      <c r="H7" s="130">
        <f t="shared" si="3"/>
        <v>10</v>
      </c>
      <c r="I7" s="130">
        <f t="shared" si="4"/>
        <v>0</v>
      </c>
      <c r="J7" s="130">
        <f t="shared" si="5"/>
        <v>0</v>
      </c>
      <c r="K7" s="132">
        <f t="shared" si="8"/>
        <v>0.1</v>
      </c>
      <c r="L7" s="41"/>
      <c r="M7" s="37"/>
      <c r="N7" s="37"/>
      <c r="O7" s="37"/>
      <c r="P7" s="37"/>
      <c r="Q7" s="37"/>
      <c r="R7" s="37"/>
      <c r="S7" s="37"/>
      <c r="T7" s="37"/>
      <c r="U7" s="41"/>
      <c r="V7" s="37"/>
      <c r="W7" s="34"/>
    </row>
    <row r="8" spans="1:23" ht="22.5" customHeight="1">
      <c r="A8" s="111">
        <f t="shared" si="6"/>
        <v>7</v>
      </c>
      <c r="B8" s="104" t="str">
        <f t="shared" si="7"/>
        <v>Frei</v>
      </c>
      <c r="C8" s="40">
        <v>41398</v>
      </c>
      <c r="D8" s="75">
        <v>0</v>
      </c>
      <c r="E8" s="130">
        <f t="shared" si="0"/>
        <v>0</v>
      </c>
      <c r="F8" s="130">
        <f t="shared" si="1"/>
        <v>0</v>
      </c>
      <c r="G8" s="131">
        <f t="shared" si="2"/>
        <v>10</v>
      </c>
      <c r="H8" s="130">
        <f t="shared" si="3"/>
        <v>10</v>
      </c>
      <c r="I8" s="130">
        <f t="shared" si="4"/>
        <v>0</v>
      </c>
      <c r="J8" s="130">
        <f t="shared" si="5"/>
        <v>0</v>
      </c>
      <c r="K8" s="132">
        <f t="shared" si="8"/>
        <v>0</v>
      </c>
      <c r="L8" s="41"/>
      <c r="M8" s="37"/>
      <c r="N8" s="37"/>
      <c r="O8" s="37"/>
      <c r="P8" s="37"/>
      <c r="Q8" s="37"/>
      <c r="R8" s="37"/>
      <c r="S8" s="37"/>
      <c r="T8" s="37"/>
      <c r="U8" s="41"/>
      <c r="V8" s="37"/>
      <c r="W8" s="34"/>
    </row>
    <row r="9" spans="1:23" ht="22.5" customHeight="1">
      <c r="A9" s="111">
        <f t="shared" si="6"/>
        <v>1</v>
      </c>
      <c r="B9" s="104" t="str">
        <f t="shared" si="7"/>
        <v>Frei</v>
      </c>
      <c r="C9" s="40">
        <v>41399</v>
      </c>
      <c r="D9" s="75">
        <v>0</v>
      </c>
      <c r="E9" s="130">
        <f t="shared" si="0"/>
        <v>0</v>
      </c>
      <c r="F9" s="130">
        <f t="shared" si="1"/>
        <v>0</v>
      </c>
      <c r="G9" s="131">
        <f t="shared" si="2"/>
        <v>10</v>
      </c>
      <c r="H9" s="130">
        <f t="shared" si="3"/>
        <v>10</v>
      </c>
      <c r="I9" s="130">
        <f t="shared" si="4"/>
        <v>0</v>
      </c>
      <c r="J9" s="130">
        <f t="shared" si="5"/>
        <v>0</v>
      </c>
      <c r="K9" s="132">
        <f t="shared" si="8"/>
        <v>0</v>
      </c>
      <c r="L9" s="41"/>
      <c r="M9" s="37"/>
      <c r="N9" s="37"/>
      <c r="O9" s="37"/>
      <c r="P9" s="37"/>
      <c r="Q9" s="37"/>
      <c r="R9" s="37"/>
      <c r="S9" s="37"/>
      <c r="T9" s="37"/>
      <c r="U9" s="41"/>
      <c r="V9" s="37"/>
      <c r="W9" s="34"/>
    </row>
    <row r="10" spans="1:23" ht="22.5" customHeight="1">
      <c r="A10" s="111">
        <f t="shared" si="6"/>
        <v>2</v>
      </c>
      <c r="B10" s="104" t="str">
        <f t="shared" si="7"/>
        <v>Montag</v>
      </c>
      <c r="C10" s="40">
        <v>41400</v>
      </c>
      <c r="D10" s="75">
        <v>0</v>
      </c>
      <c r="E10" s="130">
        <f t="shared" si="0"/>
        <v>0</v>
      </c>
      <c r="F10" s="130">
        <f t="shared" si="1"/>
        <v>0</v>
      </c>
      <c r="G10" s="131">
        <f t="shared" si="2"/>
        <v>10</v>
      </c>
      <c r="H10" s="130">
        <f t="shared" si="3"/>
        <v>10</v>
      </c>
      <c r="I10" s="130">
        <f t="shared" si="4"/>
        <v>0</v>
      </c>
      <c r="J10" s="130">
        <f t="shared" si="5"/>
        <v>0</v>
      </c>
      <c r="K10" s="132">
        <f t="shared" si="8"/>
        <v>0.1</v>
      </c>
      <c r="L10" s="41"/>
      <c r="M10" s="37"/>
      <c r="N10" s="37"/>
      <c r="O10" s="37"/>
      <c r="P10" s="37"/>
      <c r="Q10" s="37"/>
      <c r="R10" s="37"/>
      <c r="S10" s="37"/>
      <c r="T10" s="37"/>
      <c r="U10" s="41"/>
      <c r="V10" s="37"/>
      <c r="W10" s="34"/>
    </row>
    <row r="11" spans="1:23" ht="22.5" customHeight="1">
      <c r="A11" s="111">
        <f t="shared" si="6"/>
        <v>3</v>
      </c>
      <c r="B11" s="104" t="str">
        <f t="shared" si="7"/>
        <v>Dienstag</v>
      </c>
      <c r="C11" s="40">
        <v>41401</v>
      </c>
      <c r="D11" s="75">
        <v>0</v>
      </c>
      <c r="E11" s="130">
        <f t="shared" si="0"/>
        <v>0</v>
      </c>
      <c r="F11" s="130">
        <f t="shared" si="1"/>
        <v>0</v>
      </c>
      <c r="G11" s="131">
        <f t="shared" si="2"/>
        <v>10</v>
      </c>
      <c r="H11" s="130">
        <f t="shared" si="3"/>
        <v>10</v>
      </c>
      <c r="I11" s="130">
        <f t="shared" si="4"/>
        <v>0</v>
      </c>
      <c r="J11" s="130">
        <f t="shared" si="5"/>
        <v>0</v>
      </c>
      <c r="K11" s="132">
        <f t="shared" si="8"/>
        <v>0.1</v>
      </c>
      <c r="L11" s="41"/>
      <c r="M11" s="37"/>
      <c r="N11" s="37"/>
      <c r="O11" s="37"/>
      <c r="P11" s="37"/>
      <c r="Q11" s="37"/>
      <c r="R11" s="37"/>
      <c r="S11" s="37"/>
      <c r="T11" s="37"/>
      <c r="U11" s="41"/>
      <c r="V11" s="37"/>
      <c r="W11" s="34"/>
    </row>
    <row r="12" spans="1:23" ht="22.5" customHeight="1">
      <c r="A12" s="111">
        <f t="shared" si="6"/>
        <v>4</v>
      </c>
      <c r="B12" s="104" t="str">
        <f t="shared" si="7"/>
        <v>Mittwoch</v>
      </c>
      <c r="C12" s="40">
        <v>41402</v>
      </c>
      <c r="D12" s="75">
        <v>0</v>
      </c>
      <c r="E12" s="130">
        <f t="shared" si="0"/>
        <v>0</v>
      </c>
      <c r="F12" s="130">
        <f t="shared" si="1"/>
        <v>0</v>
      </c>
      <c r="G12" s="131">
        <f t="shared" si="2"/>
        <v>10</v>
      </c>
      <c r="H12" s="130">
        <f t="shared" si="3"/>
        <v>10</v>
      </c>
      <c r="I12" s="130">
        <f t="shared" si="4"/>
        <v>0</v>
      </c>
      <c r="J12" s="130">
        <f t="shared" si="5"/>
        <v>0</v>
      </c>
      <c r="K12" s="132">
        <f t="shared" si="8"/>
        <v>0.1</v>
      </c>
      <c r="L12" s="41"/>
      <c r="M12" s="37"/>
      <c r="N12" s="37"/>
      <c r="O12" s="37"/>
      <c r="P12" s="37"/>
      <c r="Q12" s="37"/>
      <c r="R12" s="37"/>
      <c r="S12" s="37"/>
      <c r="T12" s="37"/>
      <c r="U12" s="41"/>
      <c r="V12" s="37"/>
      <c r="W12" s="34"/>
    </row>
    <row r="13" spans="1:23" ht="22.5" customHeight="1">
      <c r="A13" s="111">
        <f t="shared" si="6"/>
        <v>5</v>
      </c>
      <c r="B13" s="104" t="str">
        <f t="shared" si="7"/>
        <v>Donnerstag</v>
      </c>
      <c r="C13" s="40">
        <v>41403</v>
      </c>
      <c r="D13" s="75">
        <v>0</v>
      </c>
      <c r="E13" s="130">
        <f t="shared" si="0"/>
        <v>0</v>
      </c>
      <c r="F13" s="130">
        <f t="shared" si="1"/>
        <v>0</v>
      </c>
      <c r="G13" s="131">
        <f t="shared" si="2"/>
        <v>10</v>
      </c>
      <c r="H13" s="130">
        <f t="shared" si="3"/>
        <v>10</v>
      </c>
      <c r="I13" s="130">
        <f t="shared" si="4"/>
        <v>0</v>
      </c>
      <c r="J13" s="130">
        <f t="shared" si="5"/>
        <v>0</v>
      </c>
      <c r="K13" s="132">
        <f t="shared" si="8"/>
        <v>0.1</v>
      </c>
      <c r="L13" s="41"/>
      <c r="M13" s="37"/>
      <c r="N13" s="37"/>
      <c r="O13" s="37"/>
      <c r="P13" s="37"/>
      <c r="Q13" s="37"/>
      <c r="R13" s="37"/>
      <c r="S13" s="37"/>
      <c r="T13" s="37"/>
      <c r="U13" s="41"/>
      <c r="V13" s="37"/>
      <c r="W13" s="34"/>
    </row>
    <row r="14" spans="1:23" ht="22.5" customHeight="1">
      <c r="A14" s="111">
        <f t="shared" si="6"/>
        <v>6</v>
      </c>
      <c r="B14" s="104" t="str">
        <f t="shared" si="7"/>
        <v>Freitag</v>
      </c>
      <c r="C14" s="40">
        <v>41404</v>
      </c>
      <c r="D14" s="75">
        <v>0</v>
      </c>
      <c r="E14" s="130">
        <f t="shared" si="0"/>
        <v>0</v>
      </c>
      <c r="F14" s="130">
        <f t="shared" si="1"/>
        <v>0</v>
      </c>
      <c r="G14" s="131">
        <f t="shared" si="2"/>
        <v>10</v>
      </c>
      <c r="H14" s="130">
        <f t="shared" si="3"/>
        <v>10</v>
      </c>
      <c r="I14" s="130">
        <f t="shared" si="4"/>
        <v>0</v>
      </c>
      <c r="J14" s="130">
        <f t="shared" si="5"/>
        <v>0</v>
      </c>
      <c r="K14" s="132">
        <f t="shared" si="8"/>
        <v>0.1</v>
      </c>
      <c r="L14" s="41"/>
      <c r="M14" s="37"/>
      <c r="N14" s="37"/>
      <c r="O14" s="37"/>
      <c r="P14" s="37"/>
      <c r="Q14" s="37"/>
      <c r="R14" s="37"/>
      <c r="S14" s="37"/>
      <c r="T14" s="37"/>
      <c r="U14" s="41"/>
      <c r="V14" s="37"/>
      <c r="W14" s="34"/>
    </row>
    <row r="15" spans="1:23" ht="22.5" customHeight="1">
      <c r="A15" s="111">
        <f t="shared" si="6"/>
        <v>7</v>
      </c>
      <c r="B15" s="104" t="str">
        <f t="shared" si="7"/>
        <v>Frei</v>
      </c>
      <c r="C15" s="40">
        <v>41405</v>
      </c>
      <c r="D15" s="75">
        <v>0</v>
      </c>
      <c r="E15" s="130">
        <f t="shared" si="0"/>
        <v>0</v>
      </c>
      <c r="F15" s="130">
        <f t="shared" si="1"/>
        <v>0</v>
      </c>
      <c r="G15" s="131">
        <f t="shared" si="2"/>
        <v>10</v>
      </c>
      <c r="H15" s="130">
        <f t="shared" si="3"/>
        <v>10</v>
      </c>
      <c r="I15" s="130">
        <f t="shared" si="4"/>
        <v>0</v>
      </c>
      <c r="J15" s="130">
        <f t="shared" si="5"/>
        <v>0</v>
      </c>
      <c r="K15" s="132">
        <f t="shared" si="8"/>
        <v>0</v>
      </c>
      <c r="L15" s="41"/>
      <c r="M15" s="37"/>
      <c r="N15" s="37"/>
      <c r="O15" s="37"/>
      <c r="P15" s="37"/>
      <c r="Q15" s="37"/>
      <c r="R15" s="37"/>
      <c r="S15" s="37"/>
      <c r="T15" s="37"/>
      <c r="U15" s="41"/>
      <c r="V15" s="37"/>
      <c r="W15" s="34"/>
    </row>
    <row r="16" spans="1:23" ht="22.5" customHeight="1">
      <c r="A16" s="111">
        <f t="shared" si="6"/>
        <v>1</v>
      </c>
      <c r="B16" s="104" t="str">
        <f t="shared" si="7"/>
        <v>Frei</v>
      </c>
      <c r="C16" s="40">
        <v>41406</v>
      </c>
      <c r="D16" s="75">
        <v>0</v>
      </c>
      <c r="E16" s="130">
        <f t="shared" si="0"/>
        <v>0</v>
      </c>
      <c r="F16" s="130">
        <f t="shared" si="1"/>
        <v>0</v>
      </c>
      <c r="G16" s="131">
        <f t="shared" si="2"/>
        <v>10</v>
      </c>
      <c r="H16" s="130">
        <f t="shared" si="3"/>
        <v>10</v>
      </c>
      <c r="I16" s="130">
        <f t="shared" si="4"/>
        <v>0</v>
      </c>
      <c r="J16" s="130">
        <f t="shared" si="5"/>
        <v>0</v>
      </c>
      <c r="K16" s="132">
        <f t="shared" si="8"/>
        <v>0</v>
      </c>
      <c r="L16" s="41"/>
      <c r="M16" s="37"/>
      <c r="N16" s="37"/>
      <c r="O16" s="37"/>
      <c r="P16" s="37"/>
      <c r="Q16" s="37"/>
      <c r="R16" s="37"/>
      <c r="S16" s="37"/>
      <c r="T16" s="37"/>
      <c r="U16" s="41"/>
      <c r="V16" s="37"/>
      <c r="W16" s="34"/>
    </row>
    <row r="17" spans="1:23" ht="22.5" customHeight="1">
      <c r="A17" s="111">
        <f t="shared" si="6"/>
        <v>2</v>
      </c>
      <c r="B17" s="104" t="str">
        <f t="shared" si="7"/>
        <v>Montag</v>
      </c>
      <c r="C17" s="40">
        <v>41407</v>
      </c>
      <c r="D17" s="75">
        <v>0</v>
      </c>
      <c r="E17" s="130">
        <f t="shared" si="0"/>
        <v>0</v>
      </c>
      <c r="F17" s="130">
        <f t="shared" si="1"/>
        <v>0</v>
      </c>
      <c r="G17" s="131">
        <f t="shared" si="2"/>
        <v>10</v>
      </c>
      <c r="H17" s="130">
        <f t="shared" si="3"/>
        <v>10</v>
      </c>
      <c r="I17" s="130">
        <f t="shared" si="4"/>
        <v>0</v>
      </c>
      <c r="J17" s="130">
        <f t="shared" si="5"/>
        <v>0</v>
      </c>
      <c r="K17" s="132">
        <f t="shared" si="8"/>
        <v>0.1</v>
      </c>
      <c r="L17" s="41"/>
      <c r="M17" s="37"/>
      <c r="N17" s="37"/>
      <c r="O17" s="37"/>
      <c r="P17" s="37"/>
      <c r="Q17" s="37"/>
      <c r="R17" s="37"/>
      <c r="S17" s="37"/>
      <c r="T17" s="37"/>
      <c r="U17" s="41"/>
      <c r="V17" s="37"/>
      <c r="W17" s="34"/>
    </row>
    <row r="18" spans="1:23" ht="22.5" customHeight="1">
      <c r="A18" s="111">
        <f t="shared" si="6"/>
        <v>3</v>
      </c>
      <c r="B18" s="104" t="str">
        <f t="shared" si="7"/>
        <v>Dienstag</v>
      </c>
      <c r="C18" s="40">
        <v>41408</v>
      </c>
      <c r="D18" s="75">
        <v>0</v>
      </c>
      <c r="E18" s="130">
        <f t="shared" si="0"/>
        <v>0</v>
      </c>
      <c r="F18" s="130">
        <f t="shared" si="1"/>
        <v>0</v>
      </c>
      <c r="G18" s="131">
        <f t="shared" si="2"/>
        <v>10</v>
      </c>
      <c r="H18" s="130">
        <f t="shared" si="3"/>
        <v>10</v>
      </c>
      <c r="I18" s="130">
        <f t="shared" si="4"/>
        <v>0</v>
      </c>
      <c r="J18" s="130">
        <f t="shared" si="5"/>
        <v>0</v>
      </c>
      <c r="K18" s="132">
        <f t="shared" si="8"/>
        <v>0.1</v>
      </c>
      <c r="L18" s="41"/>
      <c r="M18" s="37"/>
      <c r="N18" s="37"/>
      <c r="O18" s="37"/>
      <c r="P18" s="37"/>
      <c r="Q18" s="37"/>
      <c r="R18" s="37"/>
      <c r="S18" s="37"/>
      <c r="T18" s="37"/>
      <c r="U18" s="41"/>
      <c r="V18" s="37"/>
      <c r="W18" s="34"/>
    </row>
    <row r="19" spans="1:23" ht="22.5" customHeight="1">
      <c r="A19" s="111">
        <f t="shared" si="6"/>
        <v>4</v>
      </c>
      <c r="B19" s="104" t="str">
        <f t="shared" si="7"/>
        <v>Mittwoch</v>
      </c>
      <c r="C19" s="40">
        <v>41409</v>
      </c>
      <c r="D19" s="75">
        <v>0</v>
      </c>
      <c r="E19" s="130">
        <f t="shared" si="0"/>
        <v>0</v>
      </c>
      <c r="F19" s="130">
        <f t="shared" si="1"/>
        <v>0</v>
      </c>
      <c r="G19" s="131">
        <f t="shared" si="2"/>
        <v>10</v>
      </c>
      <c r="H19" s="130">
        <f t="shared" si="3"/>
        <v>10</v>
      </c>
      <c r="I19" s="130">
        <f t="shared" si="4"/>
        <v>0</v>
      </c>
      <c r="J19" s="130">
        <f t="shared" si="5"/>
        <v>0</v>
      </c>
      <c r="K19" s="132">
        <f t="shared" si="8"/>
        <v>0.1</v>
      </c>
      <c r="L19" s="41"/>
      <c r="M19" s="37"/>
      <c r="N19" s="37"/>
      <c r="O19" s="37"/>
      <c r="P19" s="37"/>
      <c r="Q19" s="37"/>
      <c r="R19" s="37"/>
      <c r="S19" s="37"/>
      <c r="T19" s="37"/>
      <c r="U19" s="41"/>
      <c r="V19" s="37"/>
      <c r="W19" s="34"/>
    </row>
    <row r="20" spans="1:23" ht="22.5" customHeight="1">
      <c r="A20" s="111">
        <f t="shared" si="6"/>
        <v>5</v>
      </c>
      <c r="B20" s="104" t="str">
        <f t="shared" si="7"/>
        <v>Donnerstag</v>
      </c>
      <c r="C20" s="40">
        <v>41410</v>
      </c>
      <c r="D20" s="75">
        <v>0</v>
      </c>
      <c r="E20" s="130">
        <f t="shared" si="0"/>
        <v>0</v>
      </c>
      <c r="F20" s="130">
        <f t="shared" si="1"/>
        <v>0</v>
      </c>
      <c r="G20" s="131">
        <f t="shared" si="2"/>
        <v>10</v>
      </c>
      <c r="H20" s="130">
        <f t="shared" si="3"/>
        <v>10</v>
      </c>
      <c r="I20" s="130">
        <f t="shared" si="4"/>
        <v>0</v>
      </c>
      <c r="J20" s="130">
        <f t="shared" si="5"/>
        <v>0</v>
      </c>
      <c r="K20" s="132">
        <f t="shared" si="8"/>
        <v>0.1</v>
      </c>
      <c r="L20" s="41"/>
      <c r="M20" s="37"/>
      <c r="N20" s="37"/>
      <c r="O20" s="37"/>
      <c r="P20" s="37"/>
      <c r="Q20" s="37"/>
      <c r="R20" s="37"/>
      <c r="S20" s="37"/>
      <c r="T20" s="37"/>
      <c r="U20" s="41"/>
      <c r="V20" s="37"/>
      <c r="W20" s="34"/>
    </row>
    <row r="21" spans="1:23" ht="22.5" customHeight="1">
      <c r="A21" s="111">
        <f t="shared" si="6"/>
        <v>6</v>
      </c>
      <c r="B21" s="104" t="s">
        <v>42</v>
      </c>
      <c r="C21" s="40">
        <v>41411</v>
      </c>
      <c r="D21" s="75">
        <v>0</v>
      </c>
      <c r="E21" s="130">
        <f t="shared" si="0"/>
        <v>0</v>
      </c>
      <c r="F21" s="130">
        <f t="shared" si="1"/>
        <v>0</v>
      </c>
      <c r="G21" s="131">
        <f t="shared" si="2"/>
        <v>10</v>
      </c>
      <c r="H21" s="130">
        <f t="shared" si="3"/>
        <v>10</v>
      </c>
      <c r="I21" s="130">
        <f t="shared" si="4"/>
        <v>0</v>
      </c>
      <c r="J21" s="130">
        <f t="shared" si="5"/>
        <v>0</v>
      </c>
      <c r="K21" s="132">
        <f t="shared" si="8"/>
        <v>0</v>
      </c>
      <c r="L21" s="41"/>
      <c r="M21" s="37"/>
      <c r="N21" s="37"/>
      <c r="O21" s="37"/>
      <c r="P21" s="37"/>
      <c r="Q21" s="37"/>
      <c r="R21" s="37"/>
      <c r="S21" s="37"/>
      <c r="T21" s="37"/>
      <c r="U21" s="41"/>
      <c r="V21" s="37"/>
      <c r="W21" s="34"/>
    </row>
    <row r="22" spans="1:23" ht="22.5" customHeight="1">
      <c r="A22" s="111">
        <f t="shared" si="6"/>
        <v>7</v>
      </c>
      <c r="B22" s="104" t="str">
        <f t="shared" si="7"/>
        <v>Frei</v>
      </c>
      <c r="C22" s="40">
        <v>41412</v>
      </c>
      <c r="D22" s="75">
        <v>0</v>
      </c>
      <c r="E22" s="130">
        <f t="shared" si="0"/>
        <v>0</v>
      </c>
      <c r="F22" s="130">
        <f t="shared" si="1"/>
        <v>0</v>
      </c>
      <c r="G22" s="131">
        <f t="shared" si="2"/>
        <v>10</v>
      </c>
      <c r="H22" s="130">
        <f t="shared" si="3"/>
        <v>10</v>
      </c>
      <c r="I22" s="130">
        <f t="shared" si="4"/>
        <v>0</v>
      </c>
      <c r="J22" s="130">
        <f t="shared" si="5"/>
        <v>0</v>
      </c>
      <c r="K22" s="132">
        <f t="shared" si="8"/>
        <v>0</v>
      </c>
      <c r="L22" s="41"/>
      <c r="M22" s="37"/>
      <c r="N22" s="37"/>
      <c r="O22" s="37"/>
      <c r="P22" s="37"/>
      <c r="Q22" s="37"/>
      <c r="R22" s="37"/>
      <c r="S22" s="37"/>
      <c r="T22" s="37"/>
      <c r="U22" s="41"/>
      <c r="V22" s="37"/>
      <c r="W22" s="34"/>
    </row>
    <row r="23" spans="1:23" ht="22.5" customHeight="1">
      <c r="A23" s="111">
        <f t="shared" si="6"/>
        <v>1</v>
      </c>
      <c r="B23" s="104" t="str">
        <f t="shared" si="7"/>
        <v>Frei</v>
      </c>
      <c r="C23" s="40">
        <v>41413</v>
      </c>
      <c r="D23" s="75">
        <v>0</v>
      </c>
      <c r="E23" s="130">
        <f t="shared" si="0"/>
        <v>0</v>
      </c>
      <c r="F23" s="130">
        <f t="shared" si="1"/>
        <v>0</v>
      </c>
      <c r="G23" s="131">
        <f t="shared" si="2"/>
        <v>10</v>
      </c>
      <c r="H23" s="130">
        <f t="shared" si="3"/>
        <v>10</v>
      </c>
      <c r="I23" s="130">
        <f t="shared" si="4"/>
        <v>0</v>
      </c>
      <c r="J23" s="130">
        <f t="shared" si="5"/>
        <v>0</v>
      </c>
      <c r="K23" s="132">
        <f t="shared" si="8"/>
        <v>0</v>
      </c>
      <c r="L23" s="41"/>
      <c r="M23" s="37"/>
      <c r="N23" s="37"/>
      <c r="O23" s="37"/>
      <c r="P23" s="37"/>
      <c r="Q23" s="37"/>
      <c r="R23" s="37"/>
      <c r="S23" s="37"/>
      <c r="T23" s="37"/>
      <c r="U23" s="41"/>
      <c r="V23" s="37"/>
      <c r="W23" s="34"/>
    </row>
    <row r="24" spans="1:23" ht="22.5" customHeight="1">
      <c r="A24" s="111">
        <f t="shared" si="6"/>
        <v>2</v>
      </c>
      <c r="B24" s="104" t="str">
        <f t="shared" si="7"/>
        <v>Montag</v>
      </c>
      <c r="C24" s="40">
        <v>41414</v>
      </c>
      <c r="D24" s="75">
        <v>0</v>
      </c>
      <c r="E24" s="130">
        <f t="shared" si="0"/>
        <v>0</v>
      </c>
      <c r="F24" s="130">
        <f t="shared" si="1"/>
        <v>0</v>
      </c>
      <c r="G24" s="131">
        <f t="shared" si="2"/>
        <v>10</v>
      </c>
      <c r="H24" s="130">
        <f t="shared" si="3"/>
        <v>10</v>
      </c>
      <c r="I24" s="130">
        <f t="shared" si="4"/>
        <v>0</v>
      </c>
      <c r="J24" s="130">
        <f t="shared" si="5"/>
        <v>0</v>
      </c>
      <c r="K24" s="132">
        <f t="shared" si="8"/>
        <v>0.1</v>
      </c>
      <c r="L24" s="41"/>
      <c r="M24" s="37"/>
      <c r="N24" s="37"/>
      <c r="O24" s="37"/>
      <c r="P24" s="37"/>
      <c r="Q24" s="37"/>
      <c r="R24" s="37"/>
      <c r="S24" s="37"/>
      <c r="T24" s="37"/>
      <c r="U24" s="41"/>
      <c r="V24" s="37"/>
      <c r="W24" s="34"/>
    </row>
    <row r="25" spans="1:23" ht="22.5" customHeight="1">
      <c r="A25" s="111">
        <f t="shared" si="6"/>
        <v>3</v>
      </c>
      <c r="B25" s="104" t="str">
        <f t="shared" si="7"/>
        <v>Dienstag</v>
      </c>
      <c r="C25" s="40">
        <v>41415</v>
      </c>
      <c r="D25" s="75">
        <v>0</v>
      </c>
      <c r="E25" s="130">
        <f t="shared" si="0"/>
        <v>0</v>
      </c>
      <c r="F25" s="130">
        <f t="shared" si="1"/>
        <v>0</v>
      </c>
      <c r="G25" s="131">
        <f t="shared" si="2"/>
        <v>10</v>
      </c>
      <c r="H25" s="130">
        <f t="shared" si="3"/>
        <v>10</v>
      </c>
      <c r="I25" s="130">
        <f t="shared" si="4"/>
        <v>0</v>
      </c>
      <c r="J25" s="130">
        <f t="shared" si="5"/>
        <v>0</v>
      </c>
      <c r="K25" s="132">
        <f t="shared" si="8"/>
        <v>0.1</v>
      </c>
      <c r="L25" s="41"/>
      <c r="M25" s="37"/>
      <c r="N25" s="37"/>
      <c r="O25" s="37"/>
      <c r="P25" s="37"/>
      <c r="Q25" s="37"/>
      <c r="R25" s="37"/>
      <c r="S25" s="37"/>
      <c r="T25" s="37"/>
      <c r="U25" s="41"/>
      <c r="V25" s="37"/>
      <c r="W25" s="34"/>
    </row>
    <row r="26" spans="1:23" ht="22.5" customHeight="1">
      <c r="A26" s="111">
        <f t="shared" si="6"/>
        <v>4</v>
      </c>
      <c r="B26" s="104" t="str">
        <f t="shared" si="7"/>
        <v>Mittwoch</v>
      </c>
      <c r="C26" s="40">
        <v>41416</v>
      </c>
      <c r="D26" s="75">
        <v>0</v>
      </c>
      <c r="E26" s="130">
        <f t="shared" si="0"/>
        <v>0</v>
      </c>
      <c r="F26" s="130">
        <f t="shared" si="1"/>
        <v>0</v>
      </c>
      <c r="G26" s="131">
        <f t="shared" si="2"/>
        <v>10</v>
      </c>
      <c r="H26" s="130">
        <f t="shared" si="3"/>
        <v>10</v>
      </c>
      <c r="I26" s="130">
        <f t="shared" si="4"/>
        <v>0</v>
      </c>
      <c r="J26" s="130">
        <f t="shared" si="5"/>
        <v>0</v>
      </c>
      <c r="K26" s="132">
        <f t="shared" si="8"/>
        <v>0.1</v>
      </c>
      <c r="L26" s="41"/>
      <c r="M26" s="37"/>
      <c r="N26" s="37"/>
      <c r="O26" s="37"/>
      <c r="P26" s="37"/>
      <c r="Q26" s="37"/>
      <c r="R26" s="37"/>
      <c r="S26" s="37"/>
      <c r="T26" s="37"/>
      <c r="U26" s="41"/>
      <c r="V26" s="37"/>
      <c r="W26" s="34"/>
    </row>
    <row r="27" spans="1:23" ht="22.5" customHeight="1">
      <c r="A27" s="111">
        <f t="shared" si="6"/>
        <v>5</v>
      </c>
      <c r="B27" s="104" t="str">
        <f t="shared" si="7"/>
        <v>Donnerstag</v>
      </c>
      <c r="C27" s="40">
        <v>41417</v>
      </c>
      <c r="D27" s="75">
        <v>0</v>
      </c>
      <c r="E27" s="130">
        <f t="shared" si="0"/>
        <v>0</v>
      </c>
      <c r="F27" s="130">
        <f t="shared" si="1"/>
        <v>0</v>
      </c>
      <c r="G27" s="131">
        <f t="shared" si="2"/>
        <v>10</v>
      </c>
      <c r="H27" s="130">
        <f t="shared" si="3"/>
        <v>10</v>
      </c>
      <c r="I27" s="130">
        <f t="shared" si="4"/>
        <v>0</v>
      </c>
      <c r="J27" s="130">
        <f t="shared" si="5"/>
        <v>0</v>
      </c>
      <c r="K27" s="132">
        <f t="shared" si="8"/>
        <v>0.1</v>
      </c>
      <c r="L27" s="41"/>
      <c r="M27" s="37"/>
      <c r="N27" s="37"/>
      <c r="O27" s="37"/>
      <c r="P27" s="37"/>
      <c r="Q27" s="37"/>
      <c r="R27" s="37"/>
      <c r="S27" s="37"/>
      <c r="T27" s="37"/>
      <c r="U27" s="41"/>
      <c r="V27" s="37"/>
      <c r="W27" s="34"/>
    </row>
    <row r="28" spans="1:23" ht="22.5" customHeight="1">
      <c r="A28" s="111">
        <f t="shared" si="6"/>
        <v>6</v>
      </c>
      <c r="B28" s="104" t="str">
        <f t="shared" si="7"/>
        <v>Freitag</v>
      </c>
      <c r="C28" s="40">
        <v>41418</v>
      </c>
      <c r="D28" s="75">
        <v>0</v>
      </c>
      <c r="E28" s="130">
        <f t="shared" si="0"/>
        <v>0</v>
      </c>
      <c r="F28" s="130">
        <f t="shared" si="1"/>
        <v>0</v>
      </c>
      <c r="G28" s="131">
        <f t="shared" si="2"/>
        <v>10</v>
      </c>
      <c r="H28" s="130">
        <f t="shared" si="3"/>
        <v>10</v>
      </c>
      <c r="I28" s="130">
        <f t="shared" si="4"/>
        <v>0</v>
      </c>
      <c r="J28" s="130">
        <f t="shared" si="5"/>
        <v>0</v>
      </c>
      <c r="K28" s="132">
        <f t="shared" si="8"/>
        <v>0.1</v>
      </c>
      <c r="L28" s="41"/>
      <c r="M28" s="37"/>
      <c r="N28" s="37"/>
      <c r="O28" s="37"/>
      <c r="P28" s="37"/>
      <c r="Q28" s="37"/>
      <c r="R28" s="37"/>
      <c r="S28" s="37"/>
      <c r="T28" s="37"/>
      <c r="U28" s="41"/>
      <c r="V28" s="37"/>
      <c r="W28" s="34"/>
    </row>
    <row r="29" spans="1:23" ht="22.5" customHeight="1">
      <c r="A29" s="111">
        <f t="shared" si="6"/>
        <v>7</v>
      </c>
      <c r="B29" s="104" t="str">
        <f t="shared" si="7"/>
        <v>Frei</v>
      </c>
      <c r="C29" s="40">
        <v>41419</v>
      </c>
      <c r="D29" s="75">
        <v>0</v>
      </c>
      <c r="E29" s="130">
        <f t="shared" si="0"/>
        <v>0</v>
      </c>
      <c r="F29" s="130">
        <f t="shared" si="1"/>
        <v>0</v>
      </c>
      <c r="G29" s="131">
        <f t="shared" si="2"/>
        <v>10</v>
      </c>
      <c r="H29" s="130">
        <f t="shared" si="3"/>
        <v>10</v>
      </c>
      <c r="I29" s="130">
        <f t="shared" si="4"/>
        <v>0</v>
      </c>
      <c r="J29" s="130">
        <f t="shared" si="5"/>
        <v>0</v>
      </c>
      <c r="K29" s="132">
        <f t="shared" si="8"/>
        <v>0</v>
      </c>
      <c r="L29" s="41"/>
      <c r="M29" s="37"/>
      <c r="N29" s="37"/>
      <c r="O29" s="37"/>
      <c r="P29" s="37"/>
      <c r="Q29" s="37"/>
      <c r="R29" s="37"/>
      <c r="S29" s="37"/>
      <c r="T29" s="37"/>
      <c r="U29" s="41"/>
      <c r="V29" s="37"/>
      <c r="W29" s="34"/>
    </row>
    <row r="30" spans="1:23" ht="22.5" customHeight="1">
      <c r="A30" s="111">
        <f t="shared" si="6"/>
        <v>1</v>
      </c>
      <c r="B30" s="104" t="str">
        <f t="shared" si="7"/>
        <v>Frei</v>
      </c>
      <c r="C30" s="40">
        <v>41420</v>
      </c>
      <c r="D30" s="75">
        <v>0</v>
      </c>
      <c r="E30" s="130">
        <f t="shared" si="0"/>
        <v>0</v>
      </c>
      <c r="F30" s="130">
        <f t="shared" si="1"/>
        <v>0</v>
      </c>
      <c r="G30" s="131">
        <f t="shared" si="2"/>
        <v>10</v>
      </c>
      <c r="H30" s="130">
        <f t="shared" si="3"/>
        <v>10</v>
      </c>
      <c r="I30" s="130">
        <f t="shared" si="4"/>
        <v>0</v>
      </c>
      <c r="J30" s="130">
        <f t="shared" si="5"/>
        <v>0</v>
      </c>
      <c r="K30" s="132">
        <f t="shared" si="8"/>
        <v>0</v>
      </c>
      <c r="L30" s="41"/>
      <c r="M30" s="37"/>
      <c r="N30" s="37"/>
      <c r="O30" s="37"/>
      <c r="P30" s="37"/>
      <c r="Q30" s="37"/>
      <c r="R30" s="37"/>
      <c r="S30" s="37"/>
      <c r="T30" s="37"/>
      <c r="U30" s="41"/>
      <c r="V30" s="37"/>
      <c r="W30" s="34"/>
    </row>
    <row r="31" spans="1:23" ht="22.5" customHeight="1">
      <c r="A31" s="111">
        <f t="shared" si="6"/>
        <v>2</v>
      </c>
      <c r="B31" s="104" t="str">
        <f t="shared" si="7"/>
        <v>Montag</v>
      </c>
      <c r="C31" s="40">
        <v>41421</v>
      </c>
      <c r="D31" s="75">
        <v>0</v>
      </c>
      <c r="E31" s="130">
        <f t="shared" si="0"/>
        <v>0</v>
      </c>
      <c r="F31" s="130">
        <f t="shared" si="1"/>
        <v>0</v>
      </c>
      <c r="G31" s="131">
        <f t="shared" si="2"/>
        <v>10</v>
      </c>
      <c r="H31" s="130">
        <f t="shared" si="3"/>
        <v>10</v>
      </c>
      <c r="I31" s="130">
        <f t="shared" si="4"/>
        <v>0</v>
      </c>
      <c r="J31" s="130">
        <f t="shared" si="5"/>
        <v>0</v>
      </c>
      <c r="K31" s="132">
        <f t="shared" si="8"/>
        <v>0.1</v>
      </c>
      <c r="L31" s="41"/>
      <c r="M31" s="37"/>
      <c r="N31" s="37"/>
      <c r="O31" s="37"/>
      <c r="P31" s="37"/>
      <c r="Q31" s="37"/>
      <c r="R31" s="37"/>
      <c r="S31" s="37"/>
      <c r="T31" s="37"/>
      <c r="U31" s="41"/>
      <c r="V31" s="37"/>
      <c r="W31" s="34"/>
    </row>
    <row r="32" spans="1:23" ht="22.5" customHeight="1">
      <c r="A32" s="111">
        <f t="shared" si="6"/>
        <v>3</v>
      </c>
      <c r="B32" s="104" t="str">
        <f t="shared" si="7"/>
        <v>Dienstag</v>
      </c>
      <c r="C32" s="40">
        <v>41422</v>
      </c>
      <c r="D32" s="75">
        <v>0</v>
      </c>
      <c r="E32" s="130">
        <f t="shared" si="0"/>
        <v>0</v>
      </c>
      <c r="F32" s="130">
        <f t="shared" si="1"/>
        <v>0</v>
      </c>
      <c r="G32" s="131">
        <f t="shared" si="2"/>
        <v>10</v>
      </c>
      <c r="H32" s="130">
        <f t="shared" si="3"/>
        <v>10</v>
      </c>
      <c r="I32" s="130">
        <f t="shared" si="4"/>
        <v>0</v>
      </c>
      <c r="J32" s="130">
        <f t="shared" si="5"/>
        <v>0</v>
      </c>
      <c r="K32" s="132">
        <f t="shared" si="8"/>
        <v>0.1</v>
      </c>
      <c r="L32" s="41"/>
      <c r="M32" s="37"/>
      <c r="N32" s="37"/>
      <c r="O32" s="37"/>
      <c r="P32" s="37"/>
      <c r="Q32" s="37"/>
      <c r="R32" s="37"/>
      <c r="S32" s="37"/>
      <c r="T32" s="37"/>
      <c r="U32" s="41"/>
      <c r="V32" s="37"/>
      <c r="W32" s="34"/>
    </row>
    <row r="33" spans="1:23" ht="22.5" customHeight="1">
      <c r="A33" s="111">
        <f t="shared" si="6"/>
        <v>4</v>
      </c>
      <c r="B33" s="104" t="str">
        <f t="shared" si="7"/>
        <v>Mittwoch</v>
      </c>
      <c r="C33" s="40">
        <v>41423</v>
      </c>
      <c r="D33" s="75">
        <v>0</v>
      </c>
      <c r="E33" s="130">
        <f t="shared" si="0"/>
        <v>0</v>
      </c>
      <c r="F33" s="130">
        <f t="shared" si="1"/>
        <v>0</v>
      </c>
      <c r="G33" s="131">
        <f t="shared" si="2"/>
        <v>10</v>
      </c>
      <c r="H33" s="130">
        <f t="shared" si="3"/>
        <v>10</v>
      </c>
      <c r="I33" s="130">
        <f t="shared" si="4"/>
        <v>0</v>
      </c>
      <c r="J33" s="130">
        <f t="shared" si="5"/>
        <v>0</v>
      </c>
      <c r="K33" s="132">
        <f t="shared" si="8"/>
        <v>0.1</v>
      </c>
      <c r="L33" s="41"/>
      <c r="M33" s="37"/>
      <c r="N33" s="37"/>
      <c r="O33" s="37"/>
      <c r="P33" s="37"/>
      <c r="Q33" s="37"/>
      <c r="R33" s="37"/>
      <c r="S33" s="37"/>
      <c r="T33" s="37"/>
      <c r="U33" s="41"/>
      <c r="V33" s="37"/>
      <c r="W33" s="34"/>
    </row>
    <row r="34" spans="1:23" ht="22.5" customHeight="1">
      <c r="A34" s="111">
        <f t="shared" si="6"/>
        <v>5</v>
      </c>
      <c r="B34" s="104" t="str">
        <f t="shared" si="7"/>
        <v>Donnerstag</v>
      </c>
      <c r="C34" s="40">
        <v>41424</v>
      </c>
      <c r="D34" s="75">
        <v>0</v>
      </c>
      <c r="E34" s="130">
        <f t="shared" si="0"/>
        <v>0</v>
      </c>
      <c r="F34" s="130">
        <f t="shared" si="1"/>
        <v>0</v>
      </c>
      <c r="G34" s="131">
        <f t="shared" si="2"/>
        <v>10</v>
      </c>
      <c r="H34" s="130">
        <f t="shared" si="3"/>
        <v>10</v>
      </c>
      <c r="I34" s="130">
        <f t="shared" si="4"/>
        <v>0</v>
      </c>
      <c r="J34" s="130">
        <f t="shared" si="5"/>
        <v>0</v>
      </c>
      <c r="K34" s="132">
        <f t="shared" si="8"/>
        <v>0.1</v>
      </c>
      <c r="L34" s="41"/>
      <c r="M34" s="37"/>
      <c r="N34" s="37"/>
      <c r="O34" s="37"/>
      <c r="P34" s="37"/>
      <c r="Q34" s="37"/>
      <c r="R34" s="37"/>
      <c r="S34" s="37"/>
      <c r="T34" s="37"/>
      <c r="U34" s="41"/>
      <c r="V34" s="37"/>
      <c r="W34" s="34"/>
    </row>
    <row r="35" spans="1:23" ht="22.5" customHeight="1">
      <c r="A35" s="112">
        <f t="shared" si="6"/>
        <v>6</v>
      </c>
      <c r="B35" s="105" t="str">
        <f t="shared" si="7"/>
        <v>Freitag</v>
      </c>
      <c r="C35" s="40">
        <v>41425</v>
      </c>
      <c r="D35" s="75">
        <v>0</v>
      </c>
      <c r="E35" s="130">
        <f t="shared" si="0"/>
        <v>0</v>
      </c>
      <c r="F35" s="130">
        <f t="shared" si="1"/>
        <v>0</v>
      </c>
      <c r="G35" s="131">
        <f t="shared" si="2"/>
        <v>10</v>
      </c>
      <c r="H35" s="130">
        <f t="shared" si="3"/>
        <v>10</v>
      </c>
      <c r="I35" s="130">
        <f t="shared" si="4"/>
        <v>0</v>
      </c>
      <c r="J35" s="130">
        <f t="shared" si="5"/>
        <v>0</v>
      </c>
      <c r="K35" s="132">
        <f t="shared" si="8"/>
        <v>0.1</v>
      </c>
      <c r="L35" s="41"/>
      <c r="M35" s="37"/>
      <c r="N35" s="37"/>
      <c r="O35" s="37"/>
      <c r="P35" s="37"/>
      <c r="Q35" s="37"/>
      <c r="R35" s="37"/>
      <c r="S35" s="37"/>
      <c r="T35" s="37"/>
      <c r="U35" s="41"/>
      <c r="V35" s="37"/>
      <c r="W35" s="34"/>
    </row>
    <row r="36" spans="1:23" ht="22.5" customHeight="1">
      <c r="B36" s="10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2.1000000000000005</v>
      </c>
      <c r="L36" s="35">
        <f>SUM(L5:L35)</f>
        <v>0</v>
      </c>
      <c r="M36" s="35">
        <f t="shared" ref="M36:S36" si="9">SUM(M5:M35)</f>
        <v>0</v>
      </c>
      <c r="N36" s="35">
        <f t="shared" si="9"/>
        <v>0</v>
      </c>
      <c r="O36" s="35">
        <f t="shared" si="9"/>
        <v>0</v>
      </c>
      <c r="P36" s="35">
        <f t="shared" si="9"/>
        <v>0</v>
      </c>
      <c r="Q36" s="35">
        <f t="shared" si="9"/>
        <v>0</v>
      </c>
      <c r="R36" s="35">
        <f t="shared" si="9"/>
        <v>0</v>
      </c>
      <c r="S36" s="35">
        <f t="shared" si="9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167">
        <f>SUM(L36:V36)</f>
        <v>0</v>
      </c>
    </row>
  </sheetData>
  <mergeCells count="2">
    <mergeCell ref="D1:W1"/>
    <mergeCell ref="B2:C2"/>
  </mergeCells>
  <phoneticPr fontId="12" type="noConversion"/>
  <conditionalFormatting sqref="B5:B35">
    <cfRule type="cellIs" dxfId="15" priority="3" stopIfTrue="1" operator="equal">
      <formula>"Frei"</formula>
    </cfRule>
  </conditionalFormatting>
  <conditionalFormatting sqref="E5:K35">
    <cfRule type="cellIs" priority="4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conditionalFormatting sqref="E5:K35">
    <cfRule type="cellIs" priority="1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16111111"/>
  <dimension ref="A1:W36"/>
  <sheetViews>
    <sheetView zoomScaleNormal="100" workbookViewId="0">
      <pane xSplit="2" ySplit="4" topLeftCell="C26" activePane="bottomRight" state="frozen"/>
      <selection activeCell="A10" sqref="A10:E10"/>
      <selection pane="topRight" activeCell="A10" sqref="A10:E10"/>
      <selection pane="bottomLeft" activeCell="A10" sqref="A10:E10"/>
      <selection pane="bottomRight" activeCell="W5" sqref="W5:W33"/>
    </sheetView>
  </sheetViews>
  <sheetFormatPr baseColWidth="10" defaultColWidth="7.7109375" defaultRowHeight="12.75"/>
  <cols>
    <col min="1" max="1" width="11.28515625" style="1" hidden="1" customWidth="1"/>
    <col min="2" max="2" width="12" style="10" customWidth="1"/>
    <col min="3" max="3" width="10.85546875" style="1" customWidth="1"/>
    <col min="4" max="4" width="9.85546875" style="1" customWidth="1"/>
    <col min="5" max="10" width="4.7109375" style="1" hidden="1" customWidth="1"/>
    <col min="11" max="11" width="8.42578125" style="1" customWidth="1"/>
    <col min="12" max="22" width="7" style="1" customWidth="1"/>
    <col min="23" max="23" width="30.570312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0" t="str">
        <f>Stundsatz!C1</f>
        <v>E-Learning @ FH Lübeck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2"/>
    </row>
    <row r="2" spans="1:23" ht="12.75" customHeight="1">
      <c r="B2" s="198" t="s">
        <v>0</v>
      </c>
      <c r="C2" s="199"/>
      <c r="D2" s="63" t="str">
        <f>'Stunden-Aufwand insgesamt'!C2</f>
        <v>Bitte Name im Reiter "Stundensatz" eintragen</v>
      </c>
      <c r="E2" s="64"/>
      <c r="F2" s="64"/>
      <c r="G2" s="64"/>
      <c r="H2" s="64"/>
      <c r="I2" s="64"/>
      <c r="J2" s="64"/>
      <c r="K2" s="64"/>
      <c r="L2" s="65"/>
      <c r="M2" s="66"/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1:23" ht="15.75" customHeight="1">
      <c r="B3" s="38" t="s">
        <v>1</v>
      </c>
      <c r="C3" s="39"/>
      <c r="D3" s="62" t="str">
        <f>'Stunden-Aufwand insgesamt'!C4</f>
        <v>Fachhochschule Lübeck</v>
      </c>
      <c r="E3" s="59"/>
      <c r="F3" s="59"/>
      <c r="G3" s="59"/>
      <c r="H3" s="59"/>
      <c r="I3" s="59"/>
      <c r="J3" s="59"/>
      <c r="K3" s="59"/>
      <c r="L3" s="59"/>
      <c r="M3" s="59"/>
      <c r="N3" s="73"/>
      <c r="O3" s="73"/>
      <c r="P3" s="73"/>
      <c r="Q3" s="73"/>
      <c r="R3" s="73"/>
      <c r="S3" s="73"/>
      <c r="T3" s="73"/>
      <c r="U3" s="73"/>
      <c r="V3" s="73"/>
      <c r="W3" s="74"/>
    </row>
    <row r="4" spans="1:23" s="8" customFormat="1" ht="24" customHeight="1">
      <c r="A4" s="76"/>
      <c r="B4" s="7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80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7</v>
      </c>
      <c r="B5" s="104" t="str">
        <f t="shared" ref="B5:B17" si="0">IF(A5=2,"Montag",IF(A5=3,"Dienstag",IF(A5=4,"Mittwoch",IF(A5=5,"Donnerstag",IF(A5=6,"Freitag","Frei")))))</f>
        <v>Frei</v>
      </c>
      <c r="C5" s="40">
        <v>41426</v>
      </c>
      <c r="D5" s="75">
        <v>0</v>
      </c>
      <c r="E5" s="130">
        <f t="shared" ref="E5:E34" si="1">HOUR(D5)</f>
        <v>0</v>
      </c>
      <c r="F5" s="130">
        <f t="shared" ref="F5:F34" si="2">MINUTE(D5)</f>
        <v>0</v>
      </c>
      <c r="G5" s="131">
        <f t="shared" ref="G5:G34" si="3">(F5/0.6)+10</f>
        <v>10</v>
      </c>
      <c r="H5" s="130">
        <f t="shared" ref="H5:H34" si="4">IF(G5&lt;100,ROUND(G5,1),IF(G5&gt;=100,(ROUND((G5-100),1))))</f>
        <v>10</v>
      </c>
      <c r="I5" s="130">
        <f t="shared" ref="I5:I34" si="5">IF(G5&gt;99,1,0)</f>
        <v>0</v>
      </c>
      <c r="J5" s="130">
        <f t="shared" ref="J5:J34" si="6">E5+I5</f>
        <v>0</v>
      </c>
      <c r="K5" s="132">
        <f>IF(B5="Frei",0,ROUND(J5+(H5/100),1))</f>
        <v>0</v>
      </c>
      <c r="L5" s="41"/>
      <c r="M5" s="41"/>
      <c r="N5" s="41"/>
      <c r="O5" s="41"/>
      <c r="P5" s="41"/>
      <c r="Q5" s="26"/>
      <c r="R5" s="41"/>
      <c r="S5" s="41"/>
      <c r="T5" s="41"/>
      <c r="U5" s="41"/>
      <c r="V5" s="41"/>
      <c r="W5" s="42"/>
    </row>
    <row r="6" spans="1:23" ht="22.5" customHeight="1">
      <c r="A6" s="1">
        <f t="shared" ref="A6:A35" si="7">WEEKDAY(C6)</f>
        <v>1</v>
      </c>
      <c r="B6" s="104" t="str">
        <f t="shared" si="0"/>
        <v>Frei</v>
      </c>
      <c r="C6" s="40">
        <v>41427</v>
      </c>
      <c r="D6" s="75">
        <v>0</v>
      </c>
      <c r="E6" s="130">
        <f t="shared" si="1"/>
        <v>0</v>
      </c>
      <c r="F6" s="130">
        <f t="shared" si="2"/>
        <v>0</v>
      </c>
      <c r="G6" s="131">
        <f t="shared" si="3"/>
        <v>10</v>
      </c>
      <c r="H6" s="130">
        <f t="shared" si="4"/>
        <v>10</v>
      </c>
      <c r="I6" s="130">
        <f t="shared" si="5"/>
        <v>0</v>
      </c>
      <c r="J6" s="130">
        <f t="shared" si="6"/>
        <v>0</v>
      </c>
      <c r="K6" s="132">
        <f t="shared" ref="K6:K34" si="8">IF(B6="Frei",0,ROUND(J6+(H6/100),1))</f>
        <v>0</v>
      </c>
      <c r="L6" s="41"/>
      <c r="M6" s="37"/>
      <c r="N6" s="37"/>
      <c r="O6" s="37"/>
      <c r="P6" s="37"/>
      <c r="Q6" s="26"/>
      <c r="R6" s="37"/>
      <c r="S6" s="37"/>
      <c r="T6" s="37"/>
      <c r="U6" s="41"/>
      <c r="V6" s="37"/>
      <c r="W6" s="34"/>
    </row>
    <row r="7" spans="1:23" ht="22.5" customHeight="1">
      <c r="A7" s="1">
        <f t="shared" si="7"/>
        <v>2</v>
      </c>
      <c r="B7" s="104" t="str">
        <f t="shared" si="0"/>
        <v>Montag</v>
      </c>
      <c r="C7" s="40">
        <v>41428</v>
      </c>
      <c r="D7" s="75">
        <v>0</v>
      </c>
      <c r="E7" s="130">
        <f t="shared" si="1"/>
        <v>0</v>
      </c>
      <c r="F7" s="130">
        <f t="shared" si="2"/>
        <v>0</v>
      </c>
      <c r="G7" s="131">
        <f t="shared" si="3"/>
        <v>10</v>
      </c>
      <c r="H7" s="130">
        <f t="shared" si="4"/>
        <v>10</v>
      </c>
      <c r="I7" s="130">
        <f t="shared" si="5"/>
        <v>0</v>
      </c>
      <c r="J7" s="130">
        <f t="shared" si="6"/>
        <v>0</v>
      </c>
      <c r="K7" s="132">
        <f t="shared" si="8"/>
        <v>0.1</v>
      </c>
      <c r="L7" s="41"/>
      <c r="M7" s="37"/>
      <c r="N7" s="37"/>
      <c r="O7" s="37"/>
      <c r="P7" s="37"/>
      <c r="Q7" s="26"/>
      <c r="R7" s="37"/>
      <c r="S7" s="37"/>
      <c r="T7" s="37"/>
      <c r="U7" s="41"/>
      <c r="V7" s="37"/>
      <c r="W7" s="34"/>
    </row>
    <row r="8" spans="1:23" ht="22.5" customHeight="1">
      <c r="A8" s="1">
        <f t="shared" si="7"/>
        <v>3</v>
      </c>
      <c r="B8" s="104" t="str">
        <f t="shared" si="0"/>
        <v>Dienstag</v>
      </c>
      <c r="C8" s="40">
        <v>41429</v>
      </c>
      <c r="D8" s="75">
        <v>0</v>
      </c>
      <c r="E8" s="130">
        <f t="shared" si="1"/>
        <v>0</v>
      </c>
      <c r="F8" s="130">
        <f t="shared" si="2"/>
        <v>0</v>
      </c>
      <c r="G8" s="131">
        <f t="shared" si="3"/>
        <v>10</v>
      </c>
      <c r="H8" s="130">
        <f t="shared" si="4"/>
        <v>10</v>
      </c>
      <c r="I8" s="130">
        <f t="shared" si="5"/>
        <v>0</v>
      </c>
      <c r="J8" s="130">
        <f t="shared" si="6"/>
        <v>0</v>
      </c>
      <c r="K8" s="132">
        <f t="shared" si="8"/>
        <v>0.1</v>
      </c>
      <c r="L8" s="41"/>
      <c r="M8" s="37"/>
      <c r="N8" s="37"/>
      <c r="O8" s="37"/>
      <c r="P8" s="37"/>
      <c r="Q8" s="26"/>
      <c r="R8" s="37"/>
      <c r="S8" s="37"/>
      <c r="T8" s="37"/>
      <c r="U8" s="41"/>
      <c r="V8" s="37"/>
      <c r="W8" s="34"/>
    </row>
    <row r="9" spans="1:23" ht="22.5" customHeight="1">
      <c r="A9" s="1">
        <f t="shared" si="7"/>
        <v>4</v>
      </c>
      <c r="B9" s="104" t="str">
        <f t="shared" si="0"/>
        <v>Mittwoch</v>
      </c>
      <c r="C9" s="40">
        <v>41430</v>
      </c>
      <c r="D9" s="75">
        <v>0</v>
      </c>
      <c r="E9" s="130">
        <f t="shared" si="1"/>
        <v>0</v>
      </c>
      <c r="F9" s="130">
        <f t="shared" si="2"/>
        <v>0</v>
      </c>
      <c r="G9" s="131">
        <f t="shared" si="3"/>
        <v>10</v>
      </c>
      <c r="H9" s="130">
        <f t="shared" si="4"/>
        <v>10</v>
      </c>
      <c r="I9" s="130">
        <f t="shared" si="5"/>
        <v>0</v>
      </c>
      <c r="J9" s="130">
        <f t="shared" si="6"/>
        <v>0</v>
      </c>
      <c r="K9" s="132">
        <f t="shared" si="8"/>
        <v>0.1</v>
      </c>
      <c r="L9" s="41"/>
      <c r="M9" s="37"/>
      <c r="N9" s="37"/>
      <c r="O9" s="37"/>
      <c r="P9" s="37"/>
      <c r="Q9" s="26"/>
      <c r="R9" s="37"/>
      <c r="S9" s="37"/>
      <c r="T9" s="37"/>
      <c r="U9" s="41"/>
      <c r="V9" s="37"/>
      <c r="W9" s="34"/>
    </row>
    <row r="10" spans="1:23" ht="22.5" customHeight="1">
      <c r="A10" s="1">
        <f t="shared" si="7"/>
        <v>5</v>
      </c>
      <c r="B10" s="104" t="str">
        <f t="shared" si="0"/>
        <v>Donnerstag</v>
      </c>
      <c r="C10" s="40">
        <v>41431</v>
      </c>
      <c r="D10" s="75">
        <v>0</v>
      </c>
      <c r="E10" s="130">
        <f t="shared" si="1"/>
        <v>0</v>
      </c>
      <c r="F10" s="130">
        <f t="shared" si="2"/>
        <v>0</v>
      </c>
      <c r="G10" s="131">
        <f t="shared" si="3"/>
        <v>10</v>
      </c>
      <c r="H10" s="130">
        <f t="shared" si="4"/>
        <v>10</v>
      </c>
      <c r="I10" s="130">
        <f t="shared" si="5"/>
        <v>0</v>
      </c>
      <c r="J10" s="130">
        <f t="shared" si="6"/>
        <v>0</v>
      </c>
      <c r="K10" s="132">
        <f t="shared" si="8"/>
        <v>0.1</v>
      </c>
      <c r="L10" s="41"/>
      <c r="M10" s="37"/>
      <c r="N10" s="37"/>
      <c r="O10" s="37"/>
      <c r="P10" s="37"/>
      <c r="Q10" s="26"/>
      <c r="R10" s="37"/>
      <c r="S10" s="37"/>
      <c r="T10" s="37"/>
      <c r="U10" s="41"/>
      <c r="V10" s="37"/>
      <c r="W10" s="34"/>
    </row>
    <row r="11" spans="1:23" ht="22.5" customHeight="1">
      <c r="A11" s="1">
        <f t="shared" si="7"/>
        <v>6</v>
      </c>
      <c r="B11" s="104" t="str">
        <f t="shared" si="0"/>
        <v>Freitag</v>
      </c>
      <c r="C11" s="40">
        <v>41432</v>
      </c>
      <c r="D11" s="75">
        <v>0</v>
      </c>
      <c r="E11" s="130">
        <f t="shared" si="1"/>
        <v>0</v>
      </c>
      <c r="F11" s="130">
        <f t="shared" si="2"/>
        <v>0</v>
      </c>
      <c r="G11" s="131">
        <f t="shared" si="3"/>
        <v>10</v>
      </c>
      <c r="H11" s="130">
        <f t="shared" si="4"/>
        <v>10</v>
      </c>
      <c r="I11" s="130">
        <f t="shared" si="5"/>
        <v>0</v>
      </c>
      <c r="J11" s="130">
        <f t="shared" si="6"/>
        <v>0</v>
      </c>
      <c r="K11" s="132">
        <f t="shared" si="8"/>
        <v>0.1</v>
      </c>
      <c r="L11" s="41"/>
      <c r="M11" s="37"/>
      <c r="N11" s="37"/>
      <c r="O11" s="37"/>
      <c r="P11" s="37"/>
      <c r="Q11" s="26"/>
      <c r="R11" s="37"/>
      <c r="S11" s="37"/>
      <c r="T11" s="37"/>
      <c r="U11" s="41"/>
      <c r="V11" s="37"/>
      <c r="W11" s="34"/>
    </row>
    <row r="12" spans="1:23" ht="22.5" customHeight="1">
      <c r="A12" s="1">
        <f t="shared" si="7"/>
        <v>7</v>
      </c>
      <c r="B12" s="104" t="str">
        <f t="shared" si="0"/>
        <v>Frei</v>
      </c>
      <c r="C12" s="40">
        <v>41433</v>
      </c>
      <c r="D12" s="75">
        <v>0</v>
      </c>
      <c r="E12" s="130">
        <f t="shared" si="1"/>
        <v>0</v>
      </c>
      <c r="F12" s="130">
        <f t="shared" si="2"/>
        <v>0</v>
      </c>
      <c r="G12" s="131">
        <f t="shared" si="3"/>
        <v>10</v>
      </c>
      <c r="H12" s="130">
        <f t="shared" si="4"/>
        <v>10</v>
      </c>
      <c r="I12" s="130">
        <f t="shared" si="5"/>
        <v>0</v>
      </c>
      <c r="J12" s="130">
        <f t="shared" si="6"/>
        <v>0</v>
      </c>
      <c r="K12" s="132">
        <f t="shared" si="8"/>
        <v>0</v>
      </c>
      <c r="L12" s="41"/>
      <c r="M12" s="37"/>
      <c r="N12" s="37"/>
      <c r="O12" s="37"/>
      <c r="P12" s="37"/>
      <c r="Q12" s="26"/>
      <c r="R12" s="37"/>
      <c r="S12" s="37"/>
      <c r="T12" s="37"/>
      <c r="U12" s="41"/>
      <c r="V12" s="37"/>
      <c r="W12" s="34"/>
    </row>
    <row r="13" spans="1:23" ht="22.5" customHeight="1">
      <c r="A13" s="1">
        <f t="shared" si="7"/>
        <v>1</v>
      </c>
      <c r="B13" s="104" t="str">
        <f t="shared" si="0"/>
        <v>Frei</v>
      </c>
      <c r="C13" s="40">
        <v>41434</v>
      </c>
      <c r="D13" s="75">
        <v>0</v>
      </c>
      <c r="E13" s="130">
        <f t="shared" si="1"/>
        <v>0</v>
      </c>
      <c r="F13" s="130">
        <f t="shared" si="2"/>
        <v>0</v>
      </c>
      <c r="G13" s="131">
        <f t="shared" si="3"/>
        <v>10</v>
      </c>
      <c r="H13" s="130">
        <f t="shared" si="4"/>
        <v>10</v>
      </c>
      <c r="I13" s="130">
        <f t="shared" si="5"/>
        <v>0</v>
      </c>
      <c r="J13" s="130">
        <f t="shared" si="6"/>
        <v>0</v>
      </c>
      <c r="K13" s="132">
        <f t="shared" si="8"/>
        <v>0</v>
      </c>
      <c r="L13" s="41"/>
      <c r="M13" s="37"/>
      <c r="N13" s="37"/>
      <c r="O13" s="37"/>
      <c r="P13" s="37"/>
      <c r="Q13" s="26"/>
      <c r="R13" s="37"/>
      <c r="S13" s="37"/>
      <c r="T13" s="37"/>
      <c r="U13" s="41"/>
      <c r="V13" s="37"/>
      <c r="W13" s="34"/>
    </row>
    <row r="14" spans="1:23" ht="22.5" customHeight="1">
      <c r="A14" s="1">
        <f t="shared" si="7"/>
        <v>2</v>
      </c>
      <c r="B14" s="104" t="str">
        <f t="shared" si="0"/>
        <v>Montag</v>
      </c>
      <c r="C14" s="40">
        <v>41435</v>
      </c>
      <c r="D14" s="75">
        <v>0</v>
      </c>
      <c r="E14" s="130">
        <f t="shared" si="1"/>
        <v>0</v>
      </c>
      <c r="F14" s="130">
        <f t="shared" si="2"/>
        <v>0</v>
      </c>
      <c r="G14" s="131">
        <f t="shared" si="3"/>
        <v>10</v>
      </c>
      <c r="H14" s="130">
        <f t="shared" si="4"/>
        <v>10</v>
      </c>
      <c r="I14" s="130">
        <f t="shared" si="5"/>
        <v>0</v>
      </c>
      <c r="J14" s="130">
        <f t="shared" si="6"/>
        <v>0</v>
      </c>
      <c r="K14" s="132">
        <f t="shared" si="8"/>
        <v>0.1</v>
      </c>
      <c r="L14" s="41"/>
      <c r="M14" s="37"/>
      <c r="N14" s="37"/>
      <c r="O14" s="37"/>
      <c r="P14" s="37"/>
      <c r="Q14" s="26"/>
      <c r="R14" s="37"/>
      <c r="S14" s="37"/>
      <c r="T14" s="37"/>
      <c r="U14" s="41"/>
      <c r="V14" s="37"/>
      <c r="W14" s="34"/>
    </row>
    <row r="15" spans="1:23" ht="22.5" customHeight="1">
      <c r="A15" s="1">
        <f t="shared" si="7"/>
        <v>3</v>
      </c>
      <c r="B15" s="104" t="str">
        <f t="shared" si="0"/>
        <v>Dienstag</v>
      </c>
      <c r="C15" s="40">
        <v>41436</v>
      </c>
      <c r="D15" s="75">
        <v>0</v>
      </c>
      <c r="E15" s="130">
        <f t="shared" si="1"/>
        <v>0</v>
      </c>
      <c r="F15" s="130">
        <f t="shared" si="2"/>
        <v>0</v>
      </c>
      <c r="G15" s="131">
        <f t="shared" si="3"/>
        <v>10</v>
      </c>
      <c r="H15" s="130">
        <f t="shared" si="4"/>
        <v>10</v>
      </c>
      <c r="I15" s="130">
        <f t="shared" si="5"/>
        <v>0</v>
      </c>
      <c r="J15" s="130">
        <f t="shared" si="6"/>
        <v>0</v>
      </c>
      <c r="K15" s="132">
        <f t="shared" si="8"/>
        <v>0.1</v>
      </c>
      <c r="L15" s="41"/>
      <c r="M15" s="37"/>
      <c r="N15" s="37"/>
      <c r="O15" s="37"/>
      <c r="P15" s="37"/>
      <c r="Q15" s="26"/>
      <c r="R15" s="37"/>
      <c r="S15" s="37"/>
      <c r="T15" s="37"/>
      <c r="U15" s="41"/>
      <c r="V15" s="37"/>
      <c r="W15" s="34"/>
    </row>
    <row r="16" spans="1:23" ht="22.5" customHeight="1">
      <c r="A16" s="1">
        <f t="shared" si="7"/>
        <v>4</v>
      </c>
      <c r="B16" s="104" t="str">
        <f t="shared" si="0"/>
        <v>Mittwoch</v>
      </c>
      <c r="C16" s="40">
        <v>41437</v>
      </c>
      <c r="D16" s="75">
        <v>0</v>
      </c>
      <c r="E16" s="130">
        <f t="shared" si="1"/>
        <v>0</v>
      </c>
      <c r="F16" s="130">
        <f t="shared" si="2"/>
        <v>0</v>
      </c>
      <c r="G16" s="131">
        <f t="shared" si="3"/>
        <v>10</v>
      </c>
      <c r="H16" s="130">
        <f t="shared" si="4"/>
        <v>10</v>
      </c>
      <c r="I16" s="130">
        <f t="shared" si="5"/>
        <v>0</v>
      </c>
      <c r="J16" s="130">
        <f t="shared" si="6"/>
        <v>0</v>
      </c>
      <c r="K16" s="132">
        <f t="shared" si="8"/>
        <v>0.1</v>
      </c>
      <c r="L16" s="41"/>
      <c r="M16" s="37"/>
      <c r="N16" s="37"/>
      <c r="O16" s="37"/>
      <c r="P16" s="37"/>
      <c r="Q16" s="26"/>
      <c r="R16" s="37"/>
      <c r="S16" s="37"/>
      <c r="T16" s="37"/>
      <c r="U16" s="41"/>
      <c r="V16" s="37"/>
      <c r="W16" s="34"/>
    </row>
    <row r="17" spans="1:23" ht="22.5" customHeight="1">
      <c r="A17" s="1">
        <f t="shared" si="7"/>
        <v>5</v>
      </c>
      <c r="B17" s="104" t="str">
        <f t="shared" si="0"/>
        <v>Donnerstag</v>
      </c>
      <c r="C17" s="40">
        <v>41438</v>
      </c>
      <c r="D17" s="75">
        <v>0</v>
      </c>
      <c r="E17" s="130">
        <f t="shared" si="1"/>
        <v>0</v>
      </c>
      <c r="F17" s="130">
        <f t="shared" si="2"/>
        <v>0</v>
      </c>
      <c r="G17" s="131">
        <f t="shared" si="3"/>
        <v>10</v>
      </c>
      <c r="H17" s="130">
        <f t="shared" si="4"/>
        <v>10</v>
      </c>
      <c r="I17" s="130">
        <f t="shared" si="5"/>
        <v>0</v>
      </c>
      <c r="J17" s="130">
        <f t="shared" si="6"/>
        <v>0</v>
      </c>
      <c r="K17" s="132">
        <f t="shared" si="8"/>
        <v>0.1</v>
      </c>
      <c r="L17" s="41"/>
      <c r="M17" s="37"/>
      <c r="N17" s="37"/>
      <c r="O17" s="37"/>
      <c r="P17" s="37"/>
      <c r="Q17" s="26"/>
      <c r="R17" s="37"/>
      <c r="S17" s="37"/>
      <c r="T17" s="37"/>
      <c r="U17" s="41"/>
      <c r="V17" s="37"/>
      <c r="W17" s="34"/>
    </row>
    <row r="18" spans="1:23" ht="22.5" customHeight="1">
      <c r="A18" s="1">
        <f t="shared" si="7"/>
        <v>6</v>
      </c>
      <c r="B18" s="104" t="str">
        <f t="shared" ref="B18:B34" si="9">IF(A18=2,"Montag",IF(A18=3,"Dienstag",IF(A18=4,"Mittwoch",IF(A18=5,"Donnerstag",IF(A18=6,"Freitag","Frei")))))</f>
        <v>Freitag</v>
      </c>
      <c r="C18" s="40">
        <v>41439</v>
      </c>
      <c r="D18" s="75">
        <v>0</v>
      </c>
      <c r="E18" s="130">
        <f t="shared" si="1"/>
        <v>0</v>
      </c>
      <c r="F18" s="130">
        <f t="shared" si="2"/>
        <v>0</v>
      </c>
      <c r="G18" s="131">
        <f t="shared" si="3"/>
        <v>10</v>
      </c>
      <c r="H18" s="130">
        <f t="shared" si="4"/>
        <v>10</v>
      </c>
      <c r="I18" s="130">
        <f t="shared" si="5"/>
        <v>0</v>
      </c>
      <c r="J18" s="130">
        <f t="shared" si="6"/>
        <v>0</v>
      </c>
      <c r="K18" s="132">
        <f t="shared" si="8"/>
        <v>0.1</v>
      </c>
      <c r="L18" s="41"/>
      <c r="M18" s="37"/>
      <c r="N18" s="37"/>
      <c r="O18" s="37"/>
      <c r="P18" s="37"/>
      <c r="Q18" s="37"/>
      <c r="R18" s="37"/>
      <c r="S18" s="37"/>
      <c r="T18" s="37"/>
      <c r="U18" s="41"/>
      <c r="V18" s="37"/>
      <c r="W18" s="34"/>
    </row>
    <row r="19" spans="1:23" ht="22.5" customHeight="1">
      <c r="A19" s="1">
        <f t="shared" si="7"/>
        <v>7</v>
      </c>
      <c r="B19" s="104" t="str">
        <f t="shared" si="9"/>
        <v>Frei</v>
      </c>
      <c r="C19" s="40">
        <v>41440</v>
      </c>
      <c r="D19" s="75">
        <v>0</v>
      </c>
      <c r="E19" s="130">
        <f t="shared" si="1"/>
        <v>0</v>
      </c>
      <c r="F19" s="130">
        <f t="shared" si="2"/>
        <v>0</v>
      </c>
      <c r="G19" s="131">
        <f t="shared" si="3"/>
        <v>10</v>
      </c>
      <c r="H19" s="130">
        <f t="shared" si="4"/>
        <v>10</v>
      </c>
      <c r="I19" s="130">
        <f t="shared" si="5"/>
        <v>0</v>
      </c>
      <c r="J19" s="130">
        <f t="shared" si="6"/>
        <v>0</v>
      </c>
      <c r="K19" s="132">
        <f t="shared" si="8"/>
        <v>0</v>
      </c>
      <c r="L19" s="41"/>
      <c r="M19" s="37"/>
      <c r="N19" s="37"/>
      <c r="O19" s="37"/>
      <c r="P19" s="37"/>
      <c r="Q19" s="37"/>
      <c r="R19" s="37"/>
      <c r="S19" s="37"/>
      <c r="T19" s="37"/>
      <c r="U19" s="41"/>
      <c r="V19" s="37"/>
      <c r="W19" s="34"/>
    </row>
    <row r="20" spans="1:23" ht="22.5" customHeight="1">
      <c r="A20" s="1">
        <f t="shared" si="7"/>
        <v>1</v>
      </c>
      <c r="B20" s="104" t="str">
        <f t="shared" si="9"/>
        <v>Frei</v>
      </c>
      <c r="C20" s="40">
        <v>41441</v>
      </c>
      <c r="D20" s="75">
        <v>0</v>
      </c>
      <c r="E20" s="130">
        <f t="shared" si="1"/>
        <v>0</v>
      </c>
      <c r="F20" s="130">
        <f t="shared" si="2"/>
        <v>0</v>
      </c>
      <c r="G20" s="131">
        <f t="shared" si="3"/>
        <v>10</v>
      </c>
      <c r="H20" s="130">
        <f t="shared" si="4"/>
        <v>10</v>
      </c>
      <c r="I20" s="130">
        <f t="shared" si="5"/>
        <v>0</v>
      </c>
      <c r="J20" s="130">
        <f t="shared" si="6"/>
        <v>0</v>
      </c>
      <c r="K20" s="132">
        <f t="shared" si="8"/>
        <v>0</v>
      </c>
      <c r="L20" s="41"/>
      <c r="M20" s="37"/>
      <c r="N20" s="37"/>
      <c r="O20" s="37"/>
      <c r="P20" s="37"/>
      <c r="Q20" s="37"/>
      <c r="R20" s="37"/>
      <c r="S20" s="37"/>
      <c r="T20" s="37"/>
      <c r="U20" s="41"/>
      <c r="V20" s="37"/>
      <c r="W20" s="34"/>
    </row>
    <row r="21" spans="1:23" ht="22.5" customHeight="1">
      <c r="A21" s="1">
        <f t="shared" si="7"/>
        <v>2</v>
      </c>
      <c r="B21" s="104" t="str">
        <f t="shared" si="9"/>
        <v>Montag</v>
      </c>
      <c r="C21" s="40">
        <v>41442</v>
      </c>
      <c r="D21" s="75">
        <v>0</v>
      </c>
      <c r="E21" s="130">
        <f t="shared" si="1"/>
        <v>0</v>
      </c>
      <c r="F21" s="130">
        <f t="shared" si="2"/>
        <v>0</v>
      </c>
      <c r="G21" s="131">
        <f t="shared" si="3"/>
        <v>10</v>
      </c>
      <c r="H21" s="130">
        <f t="shared" si="4"/>
        <v>10</v>
      </c>
      <c r="I21" s="130">
        <f t="shared" si="5"/>
        <v>0</v>
      </c>
      <c r="J21" s="130">
        <f t="shared" si="6"/>
        <v>0</v>
      </c>
      <c r="K21" s="132">
        <f t="shared" si="8"/>
        <v>0.1</v>
      </c>
      <c r="L21" s="41"/>
      <c r="M21" s="37"/>
      <c r="N21" s="37"/>
      <c r="O21" s="37"/>
      <c r="P21" s="37"/>
      <c r="Q21" s="37"/>
      <c r="R21" s="37"/>
      <c r="S21" s="37"/>
      <c r="T21" s="37"/>
      <c r="U21" s="41"/>
      <c r="V21" s="37"/>
      <c r="W21" s="34"/>
    </row>
    <row r="22" spans="1:23" ht="22.5" customHeight="1">
      <c r="A22" s="1">
        <f t="shared" si="7"/>
        <v>3</v>
      </c>
      <c r="B22" s="104" t="str">
        <f t="shared" si="9"/>
        <v>Dienstag</v>
      </c>
      <c r="C22" s="40">
        <v>41443</v>
      </c>
      <c r="D22" s="75">
        <v>0</v>
      </c>
      <c r="E22" s="130">
        <f t="shared" si="1"/>
        <v>0</v>
      </c>
      <c r="F22" s="130">
        <f t="shared" si="2"/>
        <v>0</v>
      </c>
      <c r="G22" s="131">
        <f t="shared" si="3"/>
        <v>10</v>
      </c>
      <c r="H22" s="130">
        <f t="shared" si="4"/>
        <v>10</v>
      </c>
      <c r="I22" s="130">
        <f t="shared" si="5"/>
        <v>0</v>
      </c>
      <c r="J22" s="130">
        <f t="shared" si="6"/>
        <v>0</v>
      </c>
      <c r="K22" s="132">
        <f t="shared" si="8"/>
        <v>0.1</v>
      </c>
      <c r="L22" s="41"/>
      <c r="M22" s="37"/>
      <c r="N22" s="37"/>
      <c r="O22" s="37"/>
      <c r="P22" s="37"/>
      <c r="Q22" s="37"/>
      <c r="R22" s="37"/>
      <c r="S22" s="37"/>
      <c r="T22" s="37"/>
      <c r="U22" s="41"/>
      <c r="V22" s="37"/>
      <c r="W22" s="34"/>
    </row>
    <row r="23" spans="1:23" ht="22.5" customHeight="1">
      <c r="A23" s="1">
        <f t="shared" si="7"/>
        <v>4</v>
      </c>
      <c r="B23" s="104" t="str">
        <f t="shared" si="9"/>
        <v>Mittwoch</v>
      </c>
      <c r="C23" s="40">
        <v>41444</v>
      </c>
      <c r="D23" s="75">
        <v>0</v>
      </c>
      <c r="E23" s="130">
        <f t="shared" si="1"/>
        <v>0</v>
      </c>
      <c r="F23" s="130">
        <f t="shared" si="2"/>
        <v>0</v>
      </c>
      <c r="G23" s="131">
        <f t="shared" si="3"/>
        <v>10</v>
      </c>
      <c r="H23" s="130">
        <f t="shared" si="4"/>
        <v>10</v>
      </c>
      <c r="I23" s="130">
        <f t="shared" si="5"/>
        <v>0</v>
      </c>
      <c r="J23" s="130">
        <f t="shared" si="6"/>
        <v>0</v>
      </c>
      <c r="K23" s="132">
        <f t="shared" si="8"/>
        <v>0.1</v>
      </c>
      <c r="L23" s="41"/>
      <c r="M23" s="37"/>
      <c r="N23" s="37"/>
      <c r="O23" s="37"/>
      <c r="P23" s="37"/>
      <c r="Q23" s="37"/>
      <c r="R23" s="37"/>
      <c r="S23" s="37"/>
      <c r="T23" s="37"/>
      <c r="U23" s="41"/>
      <c r="V23" s="37"/>
      <c r="W23" s="34"/>
    </row>
    <row r="24" spans="1:23" ht="22.5" customHeight="1">
      <c r="A24" s="1">
        <f t="shared" si="7"/>
        <v>5</v>
      </c>
      <c r="B24" s="104" t="str">
        <f t="shared" si="9"/>
        <v>Donnerstag</v>
      </c>
      <c r="C24" s="40">
        <v>41445</v>
      </c>
      <c r="D24" s="75">
        <v>0</v>
      </c>
      <c r="E24" s="130">
        <f t="shared" si="1"/>
        <v>0</v>
      </c>
      <c r="F24" s="130">
        <f t="shared" si="2"/>
        <v>0</v>
      </c>
      <c r="G24" s="131">
        <f t="shared" si="3"/>
        <v>10</v>
      </c>
      <c r="H24" s="130">
        <f t="shared" si="4"/>
        <v>10</v>
      </c>
      <c r="I24" s="130">
        <f t="shared" si="5"/>
        <v>0</v>
      </c>
      <c r="J24" s="130">
        <f t="shared" si="6"/>
        <v>0</v>
      </c>
      <c r="K24" s="132">
        <f t="shared" si="8"/>
        <v>0.1</v>
      </c>
      <c r="L24" s="41"/>
      <c r="M24" s="37"/>
      <c r="N24" s="37"/>
      <c r="O24" s="37"/>
      <c r="P24" s="37"/>
      <c r="Q24" s="37"/>
      <c r="R24" s="37"/>
      <c r="S24" s="37"/>
      <c r="T24" s="37"/>
      <c r="U24" s="41"/>
      <c r="V24" s="37"/>
      <c r="W24" s="34"/>
    </row>
    <row r="25" spans="1:23" ht="22.5" customHeight="1">
      <c r="A25" s="1">
        <f t="shared" si="7"/>
        <v>6</v>
      </c>
      <c r="B25" s="104" t="str">
        <f t="shared" si="9"/>
        <v>Freitag</v>
      </c>
      <c r="C25" s="40">
        <v>41446</v>
      </c>
      <c r="D25" s="75">
        <v>0</v>
      </c>
      <c r="E25" s="130">
        <f t="shared" si="1"/>
        <v>0</v>
      </c>
      <c r="F25" s="130">
        <f t="shared" si="2"/>
        <v>0</v>
      </c>
      <c r="G25" s="131">
        <f t="shared" si="3"/>
        <v>10</v>
      </c>
      <c r="H25" s="130">
        <f t="shared" si="4"/>
        <v>10</v>
      </c>
      <c r="I25" s="130">
        <f t="shared" si="5"/>
        <v>0</v>
      </c>
      <c r="J25" s="130">
        <f t="shared" si="6"/>
        <v>0</v>
      </c>
      <c r="K25" s="132">
        <f t="shared" si="8"/>
        <v>0.1</v>
      </c>
      <c r="L25" s="41"/>
      <c r="M25" s="37"/>
      <c r="N25" s="37"/>
      <c r="O25" s="37"/>
      <c r="P25" s="37"/>
      <c r="Q25" s="37"/>
      <c r="R25" s="37"/>
      <c r="S25" s="37"/>
      <c r="T25" s="37"/>
      <c r="U25" s="41"/>
      <c r="V25" s="37"/>
      <c r="W25" s="34"/>
    </row>
    <row r="26" spans="1:23" ht="22.5" customHeight="1">
      <c r="A26" s="1">
        <f t="shared" si="7"/>
        <v>7</v>
      </c>
      <c r="B26" s="104" t="str">
        <f t="shared" si="9"/>
        <v>Frei</v>
      </c>
      <c r="C26" s="40">
        <v>41447</v>
      </c>
      <c r="D26" s="75">
        <v>0</v>
      </c>
      <c r="E26" s="130">
        <f t="shared" si="1"/>
        <v>0</v>
      </c>
      <c r="F26" s="130">
        <f t="shared" si="2"/>
        <v>0</v>
      </c>
      <c r="G26" s="131">
        <f t="shared" si="3"/>
        <v>10</v>
      </c>
      <c r="H26" s="130">
        <f t="shared" si="4"/>
        <v>10</v>
      </c>
      <c r="I26" s="130">
        <f t="shared" si="5"/>
        <v>0</v>
      </c>
      <c r="J26" s="130">
        <f t="shared" si="6"/>
        <v>0</v>
      </c>
      <c r="K26" s="132">
        <f t="shared" si="8"/>
        <v>0</v>
      </c>
      <c r="L26" s="41"/>
      <c r="M26" s="37"/>
      <c r="N26" s="37"/>
      <c r="O26" s="37"/>
      <c r="P26" s="37"/>
      <c r="Q26" s="37"/>
      <c r="R26" s="37"/>
      <c r="S26" s="37"/>
      <c r="T26" s="37"/>
      <c r="U26" s="41"/>
      <c r="V26" s="37"/>
      <c r="W26" s="34"/>
    </row>
    <row r="27" spans="1:23" ht="22.5" customHeight="1">
      <c r="A27" s="1">
        <f t="shared" si="7"/>
        <v>1</v>
      </c>
      <c r="B27" s="104" t="str">
        <f t="shared" si="9"/>
        <v>Frei</v>
      </c>
      <c r="C27" s="40">
        <v>41448</v>
      </c>
      <c r="D27" s="75">
        <v>0</v>
      </c>
      <c r="E27" s="130">
        <f t="shared" si="1"/>
        <v>0</v>
      </c>
      <c r="F27" s="130">
        <f t="shared" si="2"/>
        <v>0</v>
      </c>
      <c r="G27" s="131">
        <f t="shared" si="3"/>
        <v>10</v>
      </c>
      <c r="H27" s="130">
        <f t="shared" si="4"/>
        <v>10</v>
      </c>
      <c r="I27" s="130">
        <f t="shared" si="5"/>
        <v>0</v>
      </c>
      <c r="J27" s="130">
        <f t="shared" si="6"/>
        <v>0</v>
      </c>
      <c r="K27" s="132">
        <f t="shared" si="8"/>
        <v>0</v>
      </c>
      <c r="L27" s="41"/>
      <c r="M27" s="37"/>
      <c r="N27" s="37"/>
      <c r="O27" s="37"/>
      <c r="P27" s="37"/>
      <c r="Q27" s="37"/>
      <c r="R27" s="37"/>
      <c r="S27" s="37"/>
      <c r="T27" s="37"/>
      <c r="U27" s="41"/>
      <c r="V27" s="37"/>
      <c r="W27" s="34"/>
    </row>
    <row r="28" spans="1:23" ht="22.5" customHeight="1">
      <c r="A28" s="1">
        <f t="shared" si="7"/>
        <v>2</v>
      </c>
      <c r="B28" s="104" t="str">
        <f t="shared" si="9"/>
        <v>Montag</v>
      </c>
      <c r="C28" s="40">
        <v>41449</v>
      </c>
      <c r="D28" s="75">
        <v>0</v>
      </c>
      <c r="E28" s="130">
        <f t="shared" si="1"/>
        <v>0</v>
      </c>
      <c r="F28" s="130">
        <f t="shared" si="2"/>
        <v>0</v>
      </c>
      <c r="G28" s="131">
        <f t="shared" si="3"/>
        <v>10</v>
      </c>
      <c r="H28" s="130">
        <f t="shared" si="4"/>
        <v>10</v>
      </c>
      <c r="I28" s="130">
        <f t="shared" si="5"/>
        <v>0</v>
      </c>
      <c r="J28" s="130">
        <f t="shared" si="6"/>
        <v>0</v>
      </c>
      <c r="K28" s="132">
        <f t="shared" si="8"/>
        <v>0.1</v>
      </c>
      <c r="L28" s="41"/>
      <c r="M28" s="37"/>
      <c r="N28" s="37"/>
      <c r="O28" s="37"/>
      <c r="P28" s="37"/>
      <c r="Q28" s="37"/>
      <c r="R28" s="37"/>
      <c r="S28" s="37"/>
      <c r="T28" s="37"/>
      <c r="U28" s="41"/>
      <c r="V28" s="37"/>
      <c r="W28" s="34"/>
    </row>
    <row r="29" spans="1:23" ht="22.5" customHeight="1">
      <c r="A29" s="1">
        <f t="shared" si="7"/>
        <v>3</v>
      </c>
      <c r="B29" s="104" t="str">
        <f t="shared" si="9"/>
        <v>Dienstag</v>
      </c>
      <c r="C29" s="40">
        <v>41450</v>
      </c>
      <c r="D29" s="75">
        <v>0</v>
      </c>
      <c r="E29" s="130">
        <f t="shared" si="1"/>
        <v>0</v>
      </c>
      <c r="F29" s="130">
        <f t="shared" si="2"/>
        <v>0</v>
      </c>
      <c r="G29" s="131">
        <f t="shared" si="3"/>
        <v>10</v>
      </c>
      <c r="H29" s="130">
        <f t="shared" si="4"/>
        <v>10</v>
      </c>
      <c r="I29" s="130">
        <f t="shared" si="5"/>
        <v>0</v>
      </c>
      <c r="J29" s="130">
        <f t="shared" si="6"/>
        <v>0</v>
      </c>
      <c r="K29" s="132">
        <f t="shared" si="8"/>
        <v>0.1</v>
      </c>
      <c r="L29" s="41"/>
      <c r="M29" s="37"/>
      <c r="N29" s="37"/>
      <c r="O29" s="37"/>
      <c r="P29" s="37"/>
      <c r="Q29" s="37"/>
      <c r="R29" s="37"/>
      <c r="S29" s="37"/>
      <c r="T29" s="37"/>
      <c r="U29" s="41"/>
      <c r="V29" s="37"/>
      <c r="W29" s="34"/>
    </row>
    <row r="30" spans="1:23" ht="22.5" customHeight="1">
      <c r="A30" s="1">
        <f t="shared" si="7"/>
        <v>4</v>
      </c>
      <c r="B30" s="104" t="str">
        <f t="shared" si="9"/>
        <v>Mittwoch</v>
      </c>
      <c r="C30" s="40">
        <v>41451</v>
      </c>
      <c r="D30" s="75">
        <v>0</v>
      </c>
      <c r="E30" s="130">
        <f t="shared" si="1"/>
        <v>0</v>
      </c>
      <c r="F30" s="130">
        <f t="shared" si="2"/>
        <v>0</v>
      </c>
      <c r="G30" s="131">
        <f t="shared" si="3"/>
        <v>10</v>
      </c>
      <c r="H30" s="130">
        <f t="shared" si="4"/>
        <v>10</v>
      </c>
      <c r="I30" s="130">
        <f t="shared" si="5"/>
        <v>0</v>
      </c>
      <c r="J30" s="130">
        <f t="shared" si="6"/>
        <v>0</v>
      </c>
      <c r="K30" s="132">
        <f t="shared" si="8"/>
        <v>0.1</v>
      </c>
      <c r="L30" s="41"/>
      <c r="M30" s="37"/>
      <c r="N30" s="37"/>
      <c r="O30" s="37"/>
      <c r="P30" s="37"/>
      <c r="Q30" s="37"/>
      <c r="R30" s="37"/>
      <c r="S30" s="37"/>
      <c r="T30" s="37"/>
      <c r="U30" s="41"/>
      <c r="V30" s="37"/>
      <c r="W30" s="34"/>
    </row>
    <row r="31" spans="1:23" ht="22.5" customHeight="1">
      <c r="A31" s="1">
        <f t="shared" si="7"/>
        <v>5</v>
      </c>
      <c r="B31" s="104" t="str">
        <f t="shared" si="9"/>
        <v>Donnerstag</v>
      </c>
      <c r="C31" s="40">
        <v>41452</v>
      </c>
      <c r="D31" s="75">
        <v>0</v>
      </c>
      <c r="E31" s="130">
        <f t="shared" si="1"/>
        <v>0</v>
      </c>
      <c r="F31" s="130">
        <f t="shared" si="2"/>
        <v>0</v>
      </c>
      <c r="G31" s="131">
        <f t="shared" si="3"/>
        <v>10</v>
      </c>
      <c r="H31" s="130">
        <f t="shared" si="4"/>
        <v>10</v>
      </c>
      <c r="I31" s="130">
        <f t="shared" si="5"/>
        <v>0</v>
      </c>
      <c r="J31" s="130">
        <f t="shared" si="6"/>
        <v>0</v>
      </c>
      <c r="K31" s="132">
        <f t="shared" si="8"/>
        <v>0.1</v>
      </c>
      <c r="L31" s="41"/>
      <c r="M31" s="37"/>
      <c r="N31" s="37"/>
      <c r="O31" s="37"/>
      <c r="P31" s="37"/>
      <c r="Q31" s="37"/>
      <c r="R31" s="37"/>
      <c r="S31" s="37"/>
      <c r="T31" s="37"/>
      <c r="U31" s="41"/>
      <c r="V31" s="37"/>
      <c r="W31" s="34"/>
    </row>
    <row r="32" spans="1:23" ht="22.5" customHeight="1">
      <c r="A32" s="1">
        <f t="shared" si="7"/>
        <v>6</v>
      </c>
      <c r="B32" s="104" t="str">
        <f t="shared" si="9"/>
        <v>Freitag</v>
      </c>
      <c r="C32" s="40">
        <v>41453</v>
      </c>
      <c r="D32" s="75">
        <v>0</v>
      </c>
      <c r="E32" s="130">
        <f t="shared" si="1"/>
        <v>0</v>
      </c>
      <c r="F32" s="130">
        <f t="shared" si="2"/>
        <v>0</v>
      </c>
      <c r="G32" s="131">
        <f t="shared" si="3"/>
        <v>10</v>
      </c>
      <c r="H32" s="130">
        <f t="shared" si="4"/>
        <v>10</v>
      </c>
      <c r="I32" s="130">
        <f t="shared" si="5"/>
        <v>0</v>
      </c>
      <c r="J32" s="130">
        <f t="shared" si="6"/>
        <v>0</v>
      </c>
      <c r="K32" s="132">
        <f t="shared" si="8"/>
        <v>0.1</v>
      </c>
      <c r="L32" s="41"/>
      <c r="M32" s="37"/>
      <c r="N32" s="37"/>
      <c r="O32" s="37"/>
      <c r="P32" s="37"/>
      <c r="Q32" s="37"/>
      <c r="R32" s="37"/>
      <c r="S32" s="37"/>
      <c r="T32" s="37"/>
      <c r="U32" s="41"/>
      <c r="V32" s="37"/>
      <c r="W32" s="34"/>
    </row>
    <row r="33" spans="1:23" ht="22.5" customHeight="1">
      <c r="A33" s="1">
        <f t="shared" si="7"/>
        <v>7</v>
      </c>
      <c r="B33" s="104" t="str">
        <f t="shared" si="9"/>
        <v>Frei</v>
      </c>
      <c r="C33" s="40">
        <v>41454</v>
      </c>
      <c r="D33" s="75">
        <v>0</v>
      </c>
      <c r="E33" s="130">
        <f t="shared" si="1"/>
        <v>0</v>
      </c>
      <c r="F33" s="130">
        <f t="shared" si="2"/>
        <v>0</v>
      </c>
      <c r="G33" s="131">
        <f t="shared" si="3"/>
        <v>10</v>
      </c>
      <c r="H33" s="130">
        <f t="shared" si="4"/>
        <v>10</v>
      </c>
      <c r="I33" s="130">
        <f t="shared" si="5"/>
        <v>0</v>
      </c>
      <c r="J33" s="130">
        <f t="shared" si="6"/>
        <v>0</v>
      </c>
      <c r="K33" s="132">
        <f t="shared" si="8"/>
        <v>0</v>
      </c>
      <c r="L33" s="41"/>
      <c r="M33" s="37"/>
      <c r="N33" s="37"/>
      <c r="O33" s="37"/>
      <c r="P33" s="37"/>
      <c r="Q33" s="37"/>
      <c r="R33" s="37"/>
      <c r="S33" s="37"/>
      <c r="T33" s="37"/>
      <c r="U33" s="41"/>
      <c r="V33" s="37"/>
      <c r="W33" s="34"/>
    </row>
    <row r="34" spans="1:23" ht="22.5" customHeight="1">
      <c r="A34" s="1">
        <f t="shared" si="7"/>
        <v>1</v>
      </c>
      <c r="B34" s="104" t="str">
        <f t="shared" si="9"/>
        <v>Frei</v>
      </c>
      <c r="C34" s="40">
        <v>41455</v>
      </c>
      <c r="D34" s="75">
        <v>0</v>
      </c>
      <c r="E34" s="130">
        <f t="shared" si="1"/>
        <v>0</v>
      </c>
      <c r="F34" s="130">
        <f t="shared" si="2"/>
        <v>0</v>
      </c>
      <c r="G34" s="131">
        <f t="shared" si="3"/>
        <v>10</v>
      </c>
      <c r="H34" s="130">
        <f t="shared" si="4"/>
        <v>10</v>
      </c>
      <c r="I34" s="130">
        <f t="shared" si="5"/>
        <v>0</v>
      </c>
      <c r="J34" s="130">
        <f t="shared" si="6"/>
        <v>0</v>
      </c>
      <c r="K34" s="132">
        <f t="shared" si="8"/>
        <v>0</v>
      </c>
      <c r="L34" s="41"/>
      <c r="M34" s="37"/>
      <c r="N34" s="37"/>
      <c r="O34" s="37"/>
      <c r="P34" s="37"/>
      <c r="Q34" s="37"/>
      <c r="R34" s="37"/>
      <c r="S34" s="37"/>
      <c r="T34" s="37"/>
      <c r="U34" s="41"/>
      <c r="V34" s="37"/>
      <c r="W34" s="34"/>
    </row>
    <row r="35" spans="1:23" ht="22.5" customHeight="1">
      <c r="A35" s="1">
        <f t="shared" si="7"/>
        <v>7</v>
      </c>
      <c r="B35" s="105"/>
      <c r="C35" s="40"/>
      <c r="D35" s="54"/>
      <c r="E35" s="133"/>
      <c r="F35" s="133"/>
      <c r="G35" s="134"/>
      <c r="H35" s="133"/>
      <c r="I35" s="133"/>
      <c r="J35" s="133"/>
      <c r="K35" s="135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4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2.0000000000000004</v>
      </c>
      <c r="L36" s="35"/>
      <c r="M36" s="35">
        <f t="shared" ref="M36:S36" si="10">SUM(M5:M35)</f>
        <v>0</v>
      </c>
      <c r="N36" s="35">
        <f t="shared" si="10"/>
        <v>0</v>
      </c>
      <c r="O36" s="35">
        <f t="shared" si="10"/>
        <v>0</v>
      </c>
      <c r="P36" s="35">
        <f t="shared" si="10"/>
        <v>0</v>
      </c>
      <c r="Q36" s="35">
        <f t="shared" si="10"/>
        <v>0</v>
      </c>
      <c r="R36" s="35">
        <f t="shared" si="10"/>
        <v>0</v>
      </c>
      <c r="S36" s="35">
        <f t="shared" si="10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56"/>
    </row>
  </sheetData>
  <mergeCells count="2">
    <mergeCell ref="D1:W1"/>
    <mergeCell ref="B2:C2"/>
  </mergeCells>
  <phoneticPr fontId="12" type="noConversion"/>
  <conditionalFormatting sqref="B5:B35">
    <cfRule type="cellIs" dxfId="14" priority="1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>
    <oddHeader>&amp;Loncampus@FH Lübeck&amp;R&amp;A</oddHeader>
    <oddFooter>&amp;L&amp;G&amp;C&amp;F&amp;R&amp;P/&amp;N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6"/>
  <sheetViews>
    <sheetView topLeftCell="B24" zoomScaleNormal="100" workbookViewId="0">
      <selection activeCell="W35" sqref="W5:W35"/>
    </sheetView>
  </sheetViews>
  <sheetFormatPr baseColWidth="10" defaultColWidth="7.7109375" defaultRowHeight="12.75"/>
  <cols>
    <col min="1" max="1" width="12.28515625" style="1" hidden="1" customWidth="1"/>
    <col min="2" max="2" width="11.140625" style="10" customWidth="1"/>
    <col min="3" max="3" width="10.85546875" style="1" customWidth="1"/>
    <col min="4" max="4" width="9.85546875" style="1" customWidth="1"/>
    <col min="5" max="10" width="4.7109375" style="1" hidden="1" customWidth="1"/>
    <col min="11" max="11" width="6.85546875" style="1" customWidth="1"/>
    <col min="12" max="22" width="7" style="1" customWidth="1"/>
    <col min="23" max="23" width="23.42578125" style="1" customWidth="1"/>
    <col min="24" max="16384" width="7.7109375" style="1"/>
  </cols>
  <sheetData>
    <row r="1" spans="1:23" ht="18.75" customHeight="1" thickBot="1">
      <c r="B1" s="60" t="s">
        <v>41</v>
      </c>
      <c r="C1" s="61"/>
      <c r="D1" s="200" t="str">
        <f>Stundsatz!C1</f>
        <v>E-Learning @ FH Lübeck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2"/>
    </row>
    <row r="2" spans="1:23" ht="12.75" customHeight="1">
      <c r="B2" s="198" t="s">
        <v>0</v>
      </c>
      <c r="C2" s="199"/>
      <c r="D2" s="63" t="str">
        <f>'Stunden-Aufwand insgesamt'!C2</f>
        <v>Bitte Name im Reiter "Stundensatz" eintragen</v>
      </c>
      <c r="E2" s="64"/>
      <c r="F2" s="64"/>
      <c r="G2" s="64"/>
      <c r="H2" s="64"/>
      <c r="I2" s="64"/>
      <c r="J2" s="64"/>
      <c r="K2" s="64"/>
      <c r="L2" s="65"/>
      <c r="M2" s="66"/>
      <c r="N2" s="66"/>
      <c r="O2" s="66"/>
      <c r="P2" s="66"/>
      <c r="Q2" s="66"/>
      <c r="R2" s="66"/>
      <c r="S2" s="66"/>
      <c r="T2" s="66"/>
      <c r="U2" s="66"/>
      <c r="V2" s="66"/>
      <c r="W2" s="67"/>
    </row>
    <row r="3" spans="1:23" ht="15.75" customHeight="1">
      <c r="B3" s="38" t="s">
        <v>1</v>
      </c>
      <c r="C3" s="39"/>
      <c r="D3" s="68" t="str">
        <f>'Stunden-Aufwand insgesamt'!C4</f>
        <v>Fachhochschule Lübeck</v>
      </c>
      <c r="E3" s="69"/>
      <c r="F3" s="69"/>
      <c r="G3" s="69"/>
      <c r="H3" s="69"/>
      <c r="I3" s="69"/>
      <c r="J3" s="69"/>
      <c r="K3" s="69"/>
      <c r="L3" s="69"/>
      <c r="M3" s="69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1:23" s="8" customFormat="1" ht="24" customHeight="1">
      <c r="A4" s="76"/>
      <c r="B4" s="107" t="s">
        <v>11</v>
      </c>
      <c r="C4" s="78" t="s">
        <v>12</v>
      </c>
      <c r="D4" s="108" t="s">
        <v>37</v>
      </c>
      <c r="E4" s="79" t="s">
        <v>33</v>
      </c>
      <c r="F4" s="79" t="s">
        <v>34</v>
      </c>
      <c r="G4" s="79" t="s">
        <v>35</v>
      </c>
      <c r="H4" s="79"/>
      <c r="I4" s="79"/>
      <c r="J4" s="79" t="s">
        <v>36</v>
      </c>
      <c r="K4" s="80" t="s">
        <v>38</v>
      </c>
      <c r="L4" s="26" t="str">
        <f>'Stunden-Aufwand insgesamt'!C5</f>
        <v>OBWI</v>
      </c>
      <c r="M4" s="26" t="str">
        <f>'Stunden-Aufwand insgesamt'!D5</f>
        <v>Know-Me</v>
      </c>
      <c r="N4" s="26" t="str">
        <f>'Stunden-Aufwand insgesamt'!E5</f>
        <v>BeltScience</v>
      </c>
      <c r="O4" s="26" t="str">
        <f>'Stunden-Aufwand insgesamt'!F5</f>
        <v>Linavo</v>
      </c>
      <c r="P4" s="26" t="str">
        <f>'Stunden-Aufwand insgesamt'!G5</f>
        <v>Casemaker</v>
      </c>
      <c r="Q4" s="26" t="str">
        <f>'Stunden-Aufwand insgesamt'!H5</f>
        <v>E-Learning</v>
      </c>
      <c r="R4" s="26" t="str">
        <f>'Stunden-Aufwand insgesamt'!I5</f>
        <v>MBG</v>
      </c>
      <c r="S4" s="26" t="str">
        <f>'Stunden-Aufwand insgesamt'!J5</f>
        <v>ZUST</v>
      </c>
      <c r="T4" s="26" t="str">
        <f>'Stunden-Aufwand insgesamt'!K5</f>
        <v>ISDP</v>
      </c>
      <c r="U4" s="26" t="str">
        <f>'Stunden-Aufwand insgesamt'!L5</f>
        <v>FHL</v>
      </c>
      <c r="V4" s="26" t="str">
        <f>'Stunden-Aufwand insgesamt'!M5</f>
        <v>sonstiges</v>
      </c>
      <c r="W4" s="81" t="s">
        <v>13</v>
      </c>
    </row>
    <row r="5" spans="1:23" ht="22.5" customHeight="1">
      <c r="A5" s="1">
        <f>WEEKDAY(C5)</f>
        <v>2</v>
      </c>
      <c r="B5" s="104" t="str">
        <f>IF(A5=2,"Montag",IF(A5=3,"Dienstag",IF(A5=4,"Mittwoch",IF(A5=5,"Donnerstag",IF(A5=6,"Freitag","Frei")))))</f>
        <v>Montag</v>
      </c>
      <c r="C5" s="40">
        <v>41456</v>
      </c>
      <c r="D5" s="75">
        <v>0</v>
      </c>
      <c r="E5" s="130">
        <f t="shared" ref="E5:E35" si="0">HOUR(D5)</f>
        <v>0</v>
      </c>
      <c r="F5" s="130">
        <f>MINUTE(D5)</f>
        <v>0</v>
      </c>
      <c r="G5" s="131">
        <f t="shared" ref="G5:G35" si="1">(F5/0.6)+10</f>
        <v>10</v>
      </c>
      <c r="H5" s="130">
        <f t="shared" ref="H5:H35" si="2">IF(G5&lt;100,ROUND(G5,1),IF(G5&gt;=100,(ROUND((G5-100),1))))</f>
        <v>10</v>
      </c>
      <c r="I5" s="130">
        <f>IF(G5&gt;99,1,0)</f>
        <v>0</v>
      </c>
      <c r="J5" s="130">
        <f>E5+I5</f>
        <v>0</v>
      </c>
      <c r="K5" s="132">
        <f>IF(B5="Frei",0,ROUND(J5+(H5/100),1))</f>
        <v>0.1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2"/>
    </row>
    <row r="6" spans="1:23" ht="22.5" customHeight="1">
      <c r="A6" s="1">
        <f t="shared" ref="A6:A35" si="3">WEEKDAY(C6)</f>
        <v>3</v>
      </c>
      <c r="B6" s="104" t="str">
        <f t="shared" ref="B6:B35" si="4">IF(A6=2,"Montag",IF(A6=3,"Dienstag",IF(A6=4,"Mittwoch",IF(A6=5,"Donnerstag",IF(A6=6,"Freitag","Frei")))))</f>
        <v>Dienstag</v>
      </c>
      <c r="C6" s="40">
        <v>41457</v>
      </c>
      <c r="D6" s="75">
        <v>0</v>
      </c>
      <c r="E6" s="130">
        <f t="shared" si="0"/>
        <v>0</v>
      </c>
      <c r="F6" s="130">
        <f t="shared" ref="F6:F35" si="5">MINUTE(D6)</f>
        <v>0</v>
      </c>
      <c r="G6" s="131">
        <f t="shared" si="1"/>
        <v>10</v>
      </c>
      <c r="H6" s="130">
        <f t="shared" si="2"/>
        <v>10</v>
      </c>
      <c r="I6" s="130">
        <f t="shared" ref="I6:I35" si="6">IF(G6&gt;99,1,0)</f>
        <v>0</v>
      </c>
      <c r="J6" s="130">
        <f t="shared" ref="J6:J35" si="7">E6+I6</f>
        <v>0</v>
      </c>
      <c r="K6" s="132">
        <f t="shared" ref="K6:K35" si="8">IF(B6="Frei",0,ROUND(J6+(H6/100),1))</f>
        <v>0.1</v>
      </c>
      <c r="L6" s="41"/>
      <c r="M6" s="37"/>
      <c r="N6" s="37"/>
      <c r="O6" s="37"/>
      <c r="P6" s="37"/>
      <c r="Q6" s="37"/>
      <c r="R6" s="37"/>
      <c r="S6" s="37"/>
      <c r="T6" s="41"/>
      <c r="U6" s="41"/>
      <c r="V6" s="37"/>
      <c r="W6" s="42"/>
    </row>
    <row r="7" spans="1:23" ht="22.5" customHeight="1">
      <c r="A7" s="1">
        <f t="shared" si="3"/>
        <v>4</v>
      </c>
      <c r="B7" s="104" t="str">
        <f t="shared" si="4"/>
        <v>Mittwoch</v>
      </c>
      <c r="C7" s="40">
        <v>41458</v>
      </c>
      <c r="D7" s="75">
        <v>0</v>
      </c>
      <c r="E7" s="130">
        <f t="shared" si="0"/>
        <v>0</v>
      </c>
      <c r="F7" s="130">
        <f t="shared" si="5"/>
        <v>0</v>
      </c>
      <c r="G7" s="131">
        <f t="shared" si="1"/>
        <v>10</v>
      </c>
      <c r="H7" s="130">
        <f t="shared" si="2"/>
        <v>10</v>
      </c>
      <c r="I7" s="130">
        <f t="shared" si="6"/>
        <v>0</v>
      </c>
      <c r="J7" s="130">
        <f t="shared" si="7"/>
        <v>0</v>
      </c>
      <c r="K7" s="132">
        <f t="shared" si="8"/>
        <v>0.1</v>
      </c>
      <c r="L7" s="41"/>
      <c r="M7" s="37"/>
      <c r="N7" s="37"/>
      <c r="O7" s="37"/>
      <c r="P7" s="37"/>
      <c r="Q7" s="37"/>
      <c r="R7" s="37"/>
      <c r="S7" s="37"/>
      <c r="T7" s="41"/>
      <c r="U7" s="41"/>
      <c r="V7" s="37"/>
      <c r="W7" s="42"/>
    </row>
    <row r="8" spans="1:23" ht="22.5" customHeight="1">
      <c r="A8" s="1">
        <f t="shared" si="3"/>
        <v>5</v>
      </c>
      <c r="B8" s="104" t="str">
        <f t="shared" si="4"/>
        <v>Donnerstag</v>
      </c>
      <c r="C8" s="40">
        <v>41459</v>
      </c>
      <c r="D8" s="75">
        <v>0</v>
      </c>
      <c r="E8" s="130">
        <f t="shared" si="0"/>
        <v>0</v>
      </c>
      <c r="F8" s="130">
        <f t="shared" si="5"/>
        <v>0</v>
      </c>
      <c r="G8" s="131">
        <f t="shared" si="1"/>
        <v>10</v>
      </c>
      <c r="H8" s="130">
        <f t="shared" si="2"/>
        <v>10</v>
      </c>
      <c r="I8" s="130">
        <f t="shared" si="6"/>
        <v>0</v>
      </c>
      <c r="J8" s="130">
        <f t="shared" si="7"/>
        <v>0</v>
      </c>
      <c r="K8" s="132">
        <f t="shared" si="8"/>
        <v>0.1</v>
      </c>
      <c r="L8" s="41"/>
      <c r="M8" s="37"/>
      <c r="N8" s="37"/>
      <c r="O8" s="37"/>
      <c r="P8" s="37"/>
      <c r="Q8" s="37"/>
      <c r="R8" s="37"/>
      <c r="S8" s="37"/>
      <c r="T8" s="41"/>
      <c r="U8" s="41"/>
      <c r="V8" s="37"/>
      <c r="W8" s="42"/>
    </row>
    <row r="9" spans="1:23" ht="22.5" customHeight="1">
      <c r="A9" s="1">
        <f t="shared" si="3"/>
        <v>6</v>
      </c>
      <c r="B9" s="104" t="str">
        <f t="shared" si="4"/>
        <v>Freitag</v>
      </c>
      <c r="C9" s="40">
        <v>41460</v>
      </c>
      <c r="D9" s="75">
        <v>0</v>
      </c>
      <c r="E9" s="130">
        <f t="shared" si="0"/>
        <v>0</v>
      </c>
      <c r="F9" s="130">
        <f t="shared" si="5"/>
        <v>0</v>
      </c>
      <c r="G9" s="131">
        <f t="shared" si="1"/>
        <v>10</v>
      </c>
      <c r="H9" s="130">
        <f t="shared" si="2"/>
        <v>10</v>
      </c>
      <c r="I9" s="130">
        <f t="shared" si="6"/>
        <v>0</v>
      </c>
      <c r="J9" s="130">
        <f t="shared" si="7"/>
        <v>0</v>
      </c>
      <c r="K9" s="132">
        <f t="shared" si="8"/>
        <v>0.1</v>
      </c>
      <c r="L9" s="41"/>
      <c r="M9" s="37"/>
      <c r="N9" s="37"/>
      <c r="O9" s="37"/>
      <c r="P9" s="37"/>
      <c r="Q9" s="37"/>
      <c r="R9" s="37"/>
      <c r="S9" s="37"/>
      <c r="T9" s="41"/>
      <c r="U9" s="41"/>
      <c r="V9" s="37"/>
      <c r="W9" s="42"/>
    </row>
    <row r="10" spans="1:23" ht="22.5" customHeight="1">
      <c r="A10" s="1">
        <f t="shared" si="3"/>
        <v>7</v>
      </c>
      <c r="B10" s="104" t="str">
        <f t="shared" si="4"/>
        <v>Frei</v>
      </c>
      <c r="C10" s="40">
        <v>41461</v>
      </c>
      <c r="D10" s="75">
        <v>0</v>
      </c>
      <c r="E10" s="130">
        <f t="shared" si="0"/>
        <v>0</v>
      </c>
      <c r="F10" s="130">
        <f t="shared" si="5"/>
        <v>0</v>
      </c>
      <c r="G10" s="131">
        <f t="shared" si="1"/>
        <v>10</v>
      </c>
      <c r="H10" s="130">
        <f t="shared" si="2"/>
        <v>10</v>
      </c>
      <c r="I10" s="130">
        <f t="shared" si="6"/>
        <v>0</v>
      </c>
      <c r="J10" s="130">
        <f t="shared" si="7"/>
        <v>0</v>
      </c>
      <c r="K10" s="132">
        <f t="shared" si="8"/>
        <v>0</v>
      </c>
      <c r="L10" s="41"/>
      <c r="M10" s="37"/>
      <c r="N10" s="37"/>
      <c r="O10" s="37"/>
      <c r="P10" s="37"/>
      <c r="Q10" s="37"/>
      <c r="R10" s="37"/>
      <c r="S10" s="37"/>
      <c r="T10" s="41"/>
      <c r="U10" s="41"/>
      <c r="V10" s="37"/>
      <c r="W10" s="42"/>
    </row>
    <row r="11" spans="1:23" ht="22.5" customHeight="1">
      <c r="A11" s="1">
        <f t="shared" si="3"/>
        <v>1</v>
      </c>
      <c r="B11" s="104" t="str">
        <f t="shared" si="4"/>
        <v>Frei</v>
      </c>
      <c r="C11" s="40">
        <v>41462</v>
      </c>
      <c r="D11" s="75">
        <v>0</v>
      </c>
      <c r="E11" s="130">
        <f t="shared" si="0"/>
        <v>0</v>
      </c>
      <c r="F11" s="130">
        <f t="shared" si="5"/>
        <v>0</v>
      </c>
      <c r="G11" s="131">
        <f t="shared" si="1"/>
        <v>10</v>
      </c>
      <c r="H11" s="130">
        <f t="shared" si="2"/>
        <v>10</v>
      </c>
      <c r="I11" s="130">
        <f t="shared" si="6"/>
        <v>0</v>
      </c>
      <c r="J11" s="130">
        <f t="shared" si="7"/>
        <v>0</v>
      </c>
      <c r="K11" s="132">
        <f t="shared" si="8"/>
        <v>0</v>
      </c>
      <c r="L11" s="41"/>
      <c r="M11" s="37"/>
      <c r="N11" s="37"/>
      <c r="O11" s="37"/>
      <c r="P11" s="37"/>
      <c r="Q11" s="37"/>
      <c r="R11" s="37"/>
      <c r="S11" s="37"/>
      <c r="T11" s="41"/>
      <c r="U11" s="41"/>
      <c r="V11" s="37"/>
      <c r="W11" s="42"/>
    </row>
    <row r="12" spans="1:23" ht="22.5" customHeight="1">
      <c r="A12" s="1">
        <f t="shared" si="3"/>
        <v>2</v>
      </c>
      <c r="B12" s="104" t="s">
        <v>42</v>
      </c>
      <c r="C12" s="40">
        <v>41463</v>
      </c>
      <c r="D12" s="75">
        <v>0</v>
      </c>
      <c r="E12" s="130">
        <f t="shared" si="0"/>
        <v>0</v>
      </c>
      <c r="F12" s="130">
        <f t="shared" si="5"/>
        <v>0</v>
      </c>
      <c r="G12" s="131">
        <f t="shared" si="1"/>
        <v>10</v>
      </c>
      <c r="H12" s="130">
        <f t="shared" si="2"/>
        <v>10</v>
      </c>
      <c r="I12" s="130">
        <f t="shared" si="6"/>
        <v>0</v>
      </c>
      <c r="J12" s="130">
        <f t="shared" si="7"/>
        <v>0</v>
      </c>
      <c r="K12" s="132">
        <f t="shared" si="8"/>
        <v>0</v>
      </c>
      <c r="L12" s="41"/>
      <c r="M12" s="37"/>
      <c r="N12" s="37"/>
      <c r="O12" s="37"/>
      <c r="P12" s="37"/>
      <c r="Q12" s="37"/>
      <c r="R12" s="37"/>
      <c r="S12" s="37"/>
      <c r="T12" s="41"/>
      <c r="U12" s="41"/>
      <c r="V12" s="37"/>
      <c r="W12" s="42"/>
    </row>
    <row r="13" spans="1:23" ht="22.5" customHeight="1">
      <c r="A13" s="1">
        <f t="shared" si="3"/>
        <v>3</v>
      </c>
      <c r="B13" s="104" t="str">
        <f t="shared" si="4"/>
        <v>Dienstag</v>
      </c>
      <c r="C13" s="40">
        <v>41464</v>
      </c>
      <c r="D13" s="75">
        <v>0</v>
      </c>
      <c r="E13" s="130">
        <f t="shared" si="0"/>
        <v>0</v>
      </c>
      <c r="F13" s="130">
        <f t="shared" si="5"/>
        <v>0</v>
      </c>
      <c r="G13" s="131">
        <f t="shared" si="1"/>
        <v>10</v>
      </c>
      <c r="H13" s="130">
        <f t="shared" si="2"/>
        <v>10</v>
      </c>
      <c r="I13" s="130">
        <f t="shared" si="6"/>
        <v>0</v>
      </c>
      <c r="J13" s="130">
        <f t="shared" si="7"/>
        <v>0</v>
      </c>
      <c r="K13" s="132">
        <f t="shared" si="8"/>
        <v>0.1</v>
      </c>
      <c r="L13" s="41"/>
      <c r="M13" s="37"/>
      <c r="N13" s="37"/>
      <c r="O13" s="37"/>
      <c r="P13" s="37"/>
      <c r="Q13" s="37"/>
      <c r="R13" s="37"/>
      <c r="S13" s="37"/>
      <c r="T13" s="41"/>
      <c r="U13" s="41"/>
      <c r="V13" s="37"/>
      <c r="W13" s="42"/>
    </row>
    <row r="14" spans="1:23" ht="22.5" customHeight="1">
      <c r="A14" s="1">
        <f t="shared" si="3"/>
        <v>4</v>
      </c>
      <c r="B14" s="104" t="str">
        <f t="shared" si="4"/>
        <v>Mittwoch</v>
      </c>
      <c r="C14" s="40">
        <v>41465</v>
      </c>
      <c r="D14" s="75">
        <v>0</v>
      </c>
      <c r="E14" s="130">
        <f t="shared" si="0"/>
        <v>0</v>
      </c>
      <c r="F14" s="130">
        <f t="shared" si="5"/>
        <v>0</v>
      </c>
      <c r="G14" s="131">
        <f t="shared" si="1"/>
        <v>10</v>
      </c>
      <c r="H14" s="130">
        <f t="shared" si="2"/>
        <v>10</v>
      </c>
      <c r="I14" s="130">
        <f t="shared" si="6"/>
        <v>0</v>
      </c>
      <c r="J14" s="130">
        <f t="shared" si="7"/>
        <v>0</v>
      </c>
      <c r="K14" s="132">
        <f t="shared" si="8"/>
        <v>0.1</v>
      </c>
      <c r="L14" s="41"/>
      <c r="M14" s="37"/>
      <c r="N14" s="37"/>
      <c r="O14" s="37"/>
      <c r="P14" s="37"/>
      <c r="Q14" s="37"/>
      <c r="R14" s="37"/>
      <c r="S14" s="37"/>
      <c r="T14" s="41"/>
      <c r="U14" s="41"/>
      <c r="V14" s="37"/>
      <c r="W14" s="42"/>
    </row>
    <row r="15" spans="1:23" ht="22.5" customHeight="1">
      <c r="A15" s="1">
        <f t="shared" si="3"/>
        <v>5</v>
      </c>
      <c r="B15" s="104" t="str">
        <f t="shared" si="4"/>
        <v>Donnerstag</v>
      </c>
      <c r="C15" s="40">
        <v>41466</v>
      </c>
      <c r="D15" s="75">
        <v>0</v>
      </c>
      <c r="E15" s="130">
        <f t="shared" si="0"/>
        <v>0</v>
      </c>
      <c r="F15" s="130">
        <f t="shared" si="5"/>
        <v>0</v>
      </c>
      <c r="G15" s="131">
        <f t="shared" si="1"/>
        <v>10</v>
      </c>
      <c r="H15" s="130">
        <f t="shared" si="2"/>
        <v>10</v>
      </c>
      <c r="I15" s="130">
        <f t="shared" si="6"/>
        <v>0</v>
      </c>
      <c r="J15" s="130">
        <f t="shared" si="7"/>
        <v>0</v>
      </c>
      <c r="K15" s="132">
        <f t="shared" si="8"/>
        <v>0.1</v>
      </c>
      <c r="L15" s="41"/>
      <c r="M15" s="37"/>
      <c r="N15" s="37"/>
      <c r="O15" s="37"/>
      <c r="P15" s="37"/>
      <c r="Q15" s="37"/>
      <c r="R15" s="37"/>
      <c r="S15" s="37"/>
      <c r="T15" s="41"/>
      <c r="U15" s="41"/>
      <c r="V15" s="37"/>
      <c r="W15" s="42"/>
    </row>
    <row r="16" spans="1:23" ht="22.5" customHeight="1">
      <c r="A16" s="1">
        <f t="shared" si="3"/>
        <v>6</v>
      </c>
      <c r="B16" s="104" t="str">
        <f t="shared" si="4"/>
        <v>Freitag</v>
      </c>
      <c r="C16" s="40">
        <v>41467</v>
      </c>
      <c r="D16" s="75">
        <v>0</v>
      </c>
      <c r="E16" s="130">
        <f t="shared" si="0"/>
        <v>0</v>
      </c>
      <c r="F16" s="130">
        <f t="shared" si="5"/>
        <v>0</v>
      </c>
      <c r="G16" s="131">
        <f t="shared" si="1"/>
        <v>10</v>
      </c>
      <c r="H16" s="130">
        <f t="shared" si="2"/>
        <v>10</v>
      </c>
      <c r="I16" s="130">
        <f t="shared" si="6"/>
        <v>0</v>
      </c>
      <c r="J16" s="130">
        <f t="shared" si="7"/>
        <v>0</v>
      </c>
      <c r="K16" s="132">
        <f t="shared" si="8"/>
        <v>0.1</v>
      </c>
      <c r="L16" s="41"/>
      <c r="M16" s="37"/>
      <c r="N16" s="37"/>
      <c r="O16" s="37"/>
      <c r="P16" s="37"/>
      <c r="Q16" s="37"/>
      <c r="R16" s="37"/>
      <c r="S16" s="37"/>
      <c r="T16" s="41"/>
      <c r="U16" s="41"/>
      <c r="V16" s="37"/>
      <c r="W16" s="42"/>
    </row>
    <row r="17" spans="1:23" ht="22.5" customHeight="1">
      <c r="A17" s="1">
        <f t="shared" si="3"/>
        <v>7</v>
      </c>
      <c r="B17" s="104" t="str">
        <f t="shared" si="4"/>
        <v>Frei</v>
      </c>
      <c r="C17" s="40">
        <v>41468</v>
      </c>
      <c r="D17" s="75">
        <v>0</v>
      </c>
      <c r="E17" s="130">
        <f t="shared" si="0"/>
        <v>0</v>
      </c>
      <c r="F17" s="130">
        <f t="shared" si="5"/>
        <v>0</v>
      </c>
      <c r="G17" s="131">
        <f t="shared" si="1"/>
        <v>10</v>
      </c>
      <c r="H17" s="130">
        <f t="shared" si="2"/>
        <v>10</v>
      </c>
      <c r="I17" s="130">
        <f t="shared" si="6"/>
        <v>0</v>
      </c>
      <c r="J17" s="130">
        <f t="shared" si="7"/>
        <v>0</v>
      </c>
      <c r="K17" s="132">
        <f t="shared" si="8"/>
        <v>0</v>
      </c>
      <c r="L17" s="41"/>
      <c r="M17" s="37"/>
      <c r="N17" s="37"/>
      <c r="O17" s="37"/>
      <c r="P17" s="37"/>
      <c r="Q17" s="37"/>
      <c r="R17" s="37"/>
      <c r="S17" s="37"/>
      <c r="T17" s="41"/>
      <c r="U17" s="41"/>
      <c r="V17" s="37"/>
      <c r="W17" s="42"/>
    </row>
    <row r="18" spans="1:23" ht="22.5" customHeight="1">
      <c r="A18" s="1">
        <f t="shared" si="3"/>
        <v>1</v>
      </c>
      <c r="B18" s="104" t="str">
        <f t="shared" si="4"/>
        <v>Frei</v>
      </c>
      <c r="C18" s="40">
        <v>41469</v>
      </c>
      <c r="D18" s="75">
        <v>0</v>
      </c>
      <c r="E18" s="130">
        <f t="shared" si="0"/>
        <v>0</v>
      </c>
      <c r="F18" s="130">
        <f t="shared" si="5"/>
        <v>0</v>
      </c>
      <c r="G18" s="131">
        <f t="shared" si="1"/>
        <v>10</v>
      </c>
      <c r="H18" s="130">
        <f t="shared" si="2"/>
        <v>10</v>
      </c>
      <c r="I18" s="130">
        <f t="shared" si="6"/>
        <v>0</v>
      </c>
      <c r="J18" s="130">
        <f t="shared" si="7"/>
        <v>0</v>
      </c>
      <c r="K18" s="132">
        <f t="shared" si="8"/>
        <v>0</v>
      </c>
      <c r="L18" s="41"/>
      <c r="M18" s="37"/>
      <c r="N18" s="37"/>
      <c r="O18" s="37"/>
      <c r="P18" s="37"/>
      <c r="Q18" s="37"/>
      <c r="R18" s="37"/>
      <c r="S18" s="37"/>
      <c r="T18" s="41"/>
      <c r="U18" s="41"/>
      <c r="V18" s="37"/>
      <c r="W18" s="42"/>
    </row>
    <row r="19" spans="1:23" ht="22.5" customHeight="1">
      <c r="A19" s="1">
        <f t="shared" si="3"/>
        <v>2</v>
      </c>
      <c r="B19" s="104" t="str">
        <f t="shared" si="4"/>
        <v>Montag</v>
      </c>
      <c r="C19" s="40">
        <v>41470</v>
      </c>
      <c r="D19" s="75">
        <v>0</v>
      </c>
      <c r="E19" s="130">
        <f t="shared" si="0"/>
        <v>0</v>
      </c>
      <c r="F19" s="130">
        <f t="shared" si="5"/>
        <v>0</v>
      </c>
      <c r="G19" s="131">
        <f t="shared" si="1"/>
        <v>10</v>
      </c>
      <c r="H19" s="130">
        <f t="shared" si="2"/>
        <v>10</v>
      </c>
      <c r="I19" s="130">
        <f t="shared" si="6"/>
        <v>0</v>
      </c>
      <c r="J19" s="130">
        <f t="shared" si="7"/>
        <v>0</v>
      </c>
      <c r="K19" s="132">
        <f t="shared" si="8"/>
        <v>0.1</v>
      </c>
      <c r="L19" s="41"/>
      <c r="M19" s="37"/>
      <c r="N19" s="37"/>
      <c r="O19" s="37"/>
      <c r="P19" s="37"/>
      <c r="Q19" s="37"/>
      <c r="R19" s="37"/>
      <c r="S19" s="37"/>
      <c r="T19" s="41"/>
      <c r="U19" s="41"/>
      <c r="V19" s="37"/>
      <c r="W19" s="42"/>
    </row>
    <row r="20" spans="1:23" ht="22.5" customHeight="1">
      <c r="A20" s="1">
        <f t="shared" si="3"/>
        <v>3</v>
      </c>
      <c r="B20" s="104" t="s">
        <v>54</v>
      </c>
      <c r="C20" s="40">
        <v>41471</v>
      </c>
      <c r="D20" s="75">
        <v>0</v>
      </c>
      <c r="E20" s="130">
        <f t="shared" si="0"/>
        <v>0</v>
      </c>
      <c r="F20" s="130">
        <f t="shared" si="5"/>
        <v>0</v>
      </c>
      <c r="G20" s="131">
        <f t="shared" si="1"/>
        <v>10</v>
      </c>
      <c r="H20" s="130">
        <f t="shared" si="2"/>
        <v>10</v>
      </c>
      <c r="I20" s="130">
        <f t="shared" si="6"/>
        <v>0</v>
      </c>
      <c r="J20" s="130">
        <f t="shared" si="7"/>
        <v>0</v>
      </c>
      <c r="K20" s="132">
        <f t="shared" si="8"/>
        <v>0.1</v>
      </c>
      <c r="L20" s="41"/>
      <c r="M20" s="37"/>
      <c r="N20" s="37"/>
      <c r="O20" s="37"/>
      <c r="P20" s="37"/>
      <c r="Q20" s="37"/>
      <c r="R20" s="37"/>
      <c r="S20" s="37"/>
      <c r="T20" s="41"/>
      <c r="U20" s="41"/>
      <c r="V20" s="37"/>
      <c r="W20" s="42"/>
    </row>
    <row r="21" spans="1:23" ht="22.5" customHeight="1">
      <c r="A21" s="1">
        <f t="shared" si="3"/>
        <v>4</v>
      </c>
      <c r="B21" s="104" t="s">
        <v>79</v>
      </c>
      <c r="C21" s="40">
        <v>41472</v>
      </c>
      <c r="D21" s="75">
        <v>0</v>
      </c>
      <c r="E21" s="130">
        <f t="shared" si="0"/>
        <v>0</v>
      </c>
      <c r="F21" s="130">
        <f t="shared" si="5"/>
        <v>0</v>
      </c>
      <c r="G21" s="131">
        <f t="shared" si="1"/>
        <v>10</v>
      </c>
      <c r="H21" s="130">
        <f t="shared" si="2"/>
        <v>10</v>
      </c>
      <c r="I21" s="130">
        <f t="shared" si="6"/>
        <v>0</v>
      </c>
      <c r="J21" s="130">
        <f t="shared" si="7"/>
        <v>0</v>
      </c>
      <c r="K21" s="132">
        <f t="shared" si="8"/>
        <v>0.1</v>
      </c>
      <c r="L21" s="41"/>
      <c r="M21" s="37"/>
      <c r="N21" s="37"/>
      <c r="O21" s="37"/>
      <c r="P21" s="37"/>
      <c r="Q21" s="37"/>
      <c r="R21" s="37"/>
      <c r="S21" s="37"/>
      <c r="T21" s="41"/>
      <c r="U21" s="41"/>
      <c r="V21" s="37"/>
      <c r="W21" s="42"/>
    </row>
    <row r="22" spans="1:23" ht="22.5" customHeight="1">
      <c r="A22" s="1">
        <f t="shared" si="3"/>
        <v>5</v>
      </c>
      <c r="B22" s="104" t="str">
        <f t="shared" si="4"/>
        <v>Donnerstag</v>
      </c>
      <c r="C22" s="40">
        <v>41473</v>
      </c>
      <c r="D22" s="75">
        <v>0</v>
      </c>
      <c r="E22" s="130">
        <f t="shared" si="0"/>
        <v>0</v>
      </c>
      <c r="F22" s="130">
        <f t="shared" si="5"/>
        <v>0</v>
      </c>
      <c r="G22" s="131">
        <f t="shared" si="1"/>
        <v>10</v>
      </c>
      <c r="H22" s="130">
        <f t="shared" si="2"/>
        <v>10</v>
      </c>
      <c r="I22" s="130">
        <f t="shared" si="6"/>
        <v>0</v>
      </c>
      <c r="J22" s="130">
        <f t="shared" si="7"/>
        <v>0</v>
      </c>
      <c r="K22" s="132">
        <f t="shared" si="8"/>
        <v>0.1</v>
      </c>
      <c r="L22" s="41"/>
      <c r="M22" s="37"/>
      <c r="N22" s="37"/>
      <c r="O22" s="37"/>
      <c r="P22" s="37"/>
      <c r="Q22" s="37"/>
      <c r="R22" s="37"/>
      <c r="S22" s="37"/>
      <c r="T22" s="41"/>
      <c r="U22" s="41"/>
      <c r="V22" s="37"/>
      <c r="W22" s="42"/>
    </row>
    <row r="23" spans="1:23" ht="22.5" customHeight="1">
      <c r="A23" s="1">
        <f t="shared" si="3"/>
        <v>6</v>
      </c>
      <c r="B23" s="104" t="str">
        <f t="shared" si="4"/>
        <v>Freitag</v>
      </c>
      <c r="C23" s="40">
        <v>41474</v>
      </c>
      <c r="D23" s="75">
        <v>0</v>
      </c>
      <c r="E23" s="130">
        <f t="shared" si="0"/>
        <v>0</v>
      </c>
      <c r="F23" s="130">
        <f t="shared" si="5"/>
        <v>0</v>
      </c>
      <c r="G23" s="131">
        <f t="shared" si="1"/>
        <v>10</v>
      </c>
      <c r="H23" s="130">
        <f t="shared" si="2"/>
        <v>10</v>
      </c>
      <c r="I23" s="130">
        <f t="shared" si="6"/>
        <v>0</v>
      </c>
      <c r="J23" s="130">
        <f t="shared" si="7"/>
        <v>0</v>
      </c>
      <c r="K23" s="132">
        <f t="shared" si="8"/>
        <v>0.1</v>
      </c>
      <c r="L23" s="41"/>
      <c r="M23" s="37"/>
      <c r="N23" s="37"/>
      <c r="O23" s="37"/>
      <c r="P23" s="37"/>
      <c r="Q23" s="37"/>
      <c r="R23" s="37"/>
      <c r="S23" s="37"/>
      <c r="T23" s="41"/>
      <c r="U23" s="41"/>
      <c r="V23" s="37"/>
      <c r="W23" s="42"/>
    </row>
    <row r="24" spans="1:23" ht="22.5" customHeight="1">
      <c r="A24" s="1">
        <f t="shared" si="3"/>
        <v>7</v>
      </c>
      <c r="B24" s="104" t="str">
        <f t="shared" si="4"/>
        <v>Frei</v>
      </c>
      <c r="C24" s="40">
        <v>41475</v>
      </c>
      <c r="D24" s="75">
        <v>0</v>
      </c>
      <c r="E24" s="130">
        <f t="shared" si="0"/>
        <v>0</v>
      </c>
      <c r="F24" s="130">
        <f t="shared" si="5"/>
        <v>0</v>
      </c>
      <c r="G24" s="131">
        <f t="shared" si="1"/>
        <v>10</v>
      </c>
      <c r="H24" s="130">
        <f t="shared" si="2"/>
        <v>10</v>
      </c>
      <c r="I24" s="130">
        <f t="shared" si="6"/>
        <v>0</v>
      </c>
      <c r="J24" s="130">
        <f t="shared" si="7"/>
        <v>0</v>
      </c>
      <c r="K24" s="132">
        <f t="shared" si="8"/>
        <v>0</v>
      </c>
      <c r="L24" s="41"/>
      <c r="M24" s="37"/>
      <c r="N24" s="37"/>
      <c r="O24" s="37"/>
      <c r="P24" s="37"/>
      <c r="Q24" s="37"/>
      <c r="R24" s="37"/>
      <c r="S24" s="37"/>
      <c r="T24" s="41"/>
      <c r="U24" s="41"/>
      <c r="V24" s="37"/>
      <c r="W24" s="42"/>
    </row>
    <row r="25" spans="1:23" ht="22.5" customHeight="1">
      <c r="A25" s="1">
        <f t="shared" si="3"/>
        <v>1</v>
      </c>
      <c r="B25" s="104" t="str">
        <f t="shared" si="4"/>
        <v>Frei</v>
      </c>
      <c r="C25" s="40">
        <v>41476</v>
      </c>
      <c r="D25" s="75">
        <v>0</v>
      </c>
      <c r="E25" s="130">
        <f t="shared" si="0"/>
        <v>0</v>
      </c>
      <c r="F25" s="130">
        <f t="shared" si="5"/>
        <v>0</v>
      </c>
      <c r="G25" s="131">
        <f t="shared" si="1"/>
        <v>10</v>
      </c>
      <c r="H25" s="130">
        <f t="shared" si="2"/>
        <v>10</v>
      </c>
      <c r="I25" s="130">
        <f t="shared" si="6"/>
        <v>0</v>
      </c>
      <c r="J25" s="130">
        <f t="shared" si="7"/>
        <v>0</v>
      </c>
      <c r="K25" s="132">
        <f t="shared" si="8"/>
        <v>0</v>
      </c>
      <c r="L25" s="41"/>
      <c r="M25" s="37"/>
      <c r="N25" s="37"/>
      <c r="O25" s="37"/>
      <c r="P25" s="37"/>
      <c r="Q25" s="37"/>
      <c r="R25" s="37"/>
      <c r="S25" s="37"/>
      <c r="T25" s="41"/>
      <c r="U25" s="41"/>
      <c r="V25" s="37"/>
      <c r="W25" s="42"/>
    </row>
    <row r="26" spans="1:23" ht="22.5" customHeight="1">
      <c r="A26" s="1">
        <f t="shared" si="3"/>
        <v>2</v>
      </c>
      <c r="B26" s="104" t="str">
        <f t="shared" si="4"/>
        <v>Montag</v>
      </c>
      <c r="C26" s="40">
        <v>41477</v>
      </c>
      <c r="D26" s="75">
        <v>0</v>
      </c>
      <c r="E26" s="130">
        <f t="shared" si="0"/>
        <v>0</v>
      </c>
      <c r="F26" s="130">
        <f t="shared" si="5"/>
        <v>0</v>
      </c>
      <c r="G26" s="131">
        <f t="shared" si="1"/>
        <v>10</v>
      </c>
      <c r="H26" s="130">
        <f t="shared" si="2"/>
        <v>10</v>
      </c>
      <c r="I26" s="130">
        <f t="shared" si="6"/>
        <v>0</v>
      </c>
      <c r="J26" s="130">
        <f t="shared" si="7"/>
        <v>0</v>
      </c>
      <c r="K26" s="132">
        <f t="shared" si="8"/>
        <v>0.1</v>
      </c>
      <c r="L26" s="41"/>
      <c r="M26" s="37"/>
      <c r="N26" s="37"/>
      <c r="O26" s="37"/>
      <c r="P26" s="37"/>
      <c r="Q26" s="37"/>
      <c r="R26" s="37"/>
      <c r="S26" s="37"/>
      <c r="T26" s="41"/>
      <c r="U26" s="41"/>
      <c r="V26" s="37"/>
      <c r="W26" s="42"/>
    </row>
    <row r="27" spans="1:23" ht="22.5" customHeight="1">
      <c r="A27" s="1">
        <f t="shared" si="3"/>
        <v>3</v>
      </c>
      <c r="B27" s="104" t="str">
        <f t="shared" si="4"/>
        <v>Dienstag</v>
      </c>
      <c r="C27" s="40">
        <v>41478</v>
      </c>
      <c r="D27" s="75">
        <v>0</v>
      </c>
      <c r="E27" s="130">
        <f t="shared" si="0"/>
        <v>0</v>
      </c>
      <c r="F27" s="130">
        <f t="shared" si="5"/>
        <v>0</v>
      </c>
      <c r="G27" s="131">
        <f t="shared" si="1"/>
        <v>10</v>
      </c>
      <c r="H27" s="130">
        <f t="shared" si="2"/>
        <v>10</v>
      </c>
      <c r="I27" s="130">
        <f t="shared" si="6"/>
        <v>0</v>
      </c>
      <c r="J27" s="130">
        <f t="shared" si="7"/>
        <v>0</v>
      </c>
      <c r="K27" s="132">
        <f t="shared" si="8"/>
        <v>0.1</v>
      </c>
      <c r="L27" s="41"/>
      <c r="M27" s="37"/>
      <c r="N27" s="37"/>
      <c r="O27" s="37"/>
      <c r="P27" s="37"/>
      <c r="Q27" s="37"/>
      <c r="R27" s="37"/>
      <c r="S27" s="37"/>
      <c r="T27" s="41"/>
      <c r="U27" s="41"/>
      <c r="V27" s="37"/>
      <c r="W27" s="42"/>
    </row>
    <row r="28" spans="1:23" ht="22.5" customHeight="1">
      <c r="A28" s="1">
        <f t="shared" si="3"/>
        <v>4</v>
      </c>
      <c r="B28" s="104" t="str">
        <f t="shared" si="4"/>
        <v>Mittwoch</v>
      </c>
      <c r="C28" s="40">
        <v>41479</v>
      </c>
      <c r="D28" s="75">
        <v>0</v>
      </c>
      <c r="E28" s="130">
        <f t="shared" si="0"/>
        <v>0</v>
      </c>
      <c r="F28" s="130">
        <f t="shared" si="5"/>
        <v>0</v>
      </c>
      <c r="G28" s="131">
        <f t="shared" si="1"/>
        <v>10</v>
      </c>
      <c r="H28" s="130">
        <f t="shared" si="2"/>
        <v>10</v>
      </c>
      <c r="I28" s="130">
        <f t="shared" si="6"/>
        <v>0</v>
      </c>
      <c r="J28" s="130">
        <f t="shared" si="7"/>
        <v>0</v>
      </c>
      <c r="K28" s="132">
        <f t="shared" si="8"/>
        <v>0.1</v>
      </c>
      <c r="L28" s="41"/>
      <c r="M28" s="37"/>
      <c r="N28" s="37"/>
      <c r="O28" s="37"/>
      <c r="P28" s="37"/>
      <c r="Q28" s="37"/>
      <c r="R28" s="37"/>
      <c r="S28" s="37"/>
      <c r="T28" s="41"/>
      <c r="U28" s="41"/>
      <c r="V28" s="37"/>
      <c r="W28" s="42"/>
    </row>
    <row r="29" spans="1:23" ht="22.5" customHeight="1">
      <c r="A29" s="1">
        <f t="shared" si="3"/>
        <v>5</v>
      </c>
      <c r="B29" s="104" t="str">
        <f t="shared" si="4"/>
        <v>Donnerstag</v>
      </c>
      <c r="C29" s="40">
        <v>41480</v>
      </c>
      <c r="D29" s="75">
        <v>0</v>
      </c>
      <c r="E29" s="130">
        <f t="shared" si="0"/>
        <v>0</v>
      </c>
      <c r="F29" s="130">
        <f t="shared" si="5"/>
        <v>0</v>
      </c>
      <c r="G29" s="131">
        <f t="shared" si="1"/>
        <v>10</v>
      </c>
      <c r="H29" s="130">
        <f t="shared" si="2"/>
        <v>10</v>
      </c>
      <c r="I29" s="130">
        <f t="shared" si="6"/>
        <v>0</v>
      </c>
      <c r="J29" s="130">
        <f t="shared" si="7"/>
        <v>0</v>
      </c>
      <c r="K29" s="132">
        <f t="shared" si="8"/>
        <v>0.1</v>
      </c>
      <c r="L29" s="41"/>
      <c r="M29" s="37"/>
      <c r="N29" s="37"/>
      <c r="O29" s="37"/>
      <c r="P29" s="37"/>
      <c r="Q29" s="37"/>
      <c r="R29" s="37"/>
      <c r="S29" s="37"/>
      <c r="T29" s="41"/>
      <c r="U29" s="41"/>
      <c r="V29" s="37"/>
      <c r="W29" s="42"/>
    </row>
    <row r="30" spans="1:23" ht="22.5" customHeight="1">
      <c r="A30" s="1">
        <f t="shared" si="3"/>
        <v>6</v>
      </c>
      <c r="B30" s="104" t="str">
        <f t="shared" si="4"/>
        <v>Freitag</v>
      </c>
      <c r="C30" s="40">
        <v>41481</v>
      </c>
      <c r="D30" s="75">
        <v>0</v>
      </c>
      <c r="E30" s="130">
        <f t="shared" si="0"/>
        <v>0</v>
      </c>
      <c r="F30" s="130">
        <f t="shared" si="5"/>
        <v>0</v>
      </c>
      <c r="G30" s="131">
        <f t="shared" si="1"/>
        <v>10</v>
      </c>
      <c r="H30" s="130">
        <f t="shared" si="2"/>
        <v>10</v>
      </c>
      <c r="I30" s="130">
        <f t="shared" si="6"/>
        <v>0</v>
      </c>
      <c r="J30" s="130">
        <f t="shared" si="7"/>
        <v>0</v>
      </c>
      <c r="K30" s="132">
        <f t="shared" si="8"/>
        <v>0.1</v>
      </c>
      <c r="L30" s="41"/>
      <c r="M30" s="37"/>
      <c r="N30" s="37"/>
      <c r="O30" s="37"/>
      <c r="P30" s="37"/>
      <c r="Q30" s="37"/>
      <c r="R30" s="37"/>
      <c r="S30" s="37"/>
      <c r="T30" s="41"/>
      <c r="U30" s="41"/>
      <c r="V30" s="37"/>
      <c r="W30" s="42"/>
    </row>
    <row r="31" spans="1:23" ht="22.5" customHeight="1">
      <c r="A31" s="1">
        <f t="shared" si="3"/>
        <v>7</v>
      </c>
      <c r="B31" s="104" t="str">
        <f t="shared" si="4"/>
        <v>Frei</v>
      </c>
      <c r="C31" s="40">
        <v>41482</v>
      </c>
      <c r="D31" s="75">
        <v>0</v>
      </c>
      <c r="E31" s="130">
        <f t="shared" si="0"/>
        <v>0</v>
      </c>
      <c r="F31" s="130">
        <f t="shared" si="5"/>
        <v>0</v>
      </c>
      <c r="G31" s="131">
        <f t="shared" si="1"/>
        <v>10</v>
      </c>
      <c r="H31" s="130">
        <f t="shared" si="2"/>
        <v>10</v>
      </c>
      <c r="I31" s="130">
        <f t="shared" si="6"/>
        <v>0</v>
      </c>
      <c r="J31" s="130">
        <f t="shared" si="7"/>
        <v>0</v>
      </c>
      <c r="K31" s="132">
        <f t="shared" si="8"/>
        <v>0</v>
      </c>
      <c r="L31" s="41"/>
      <c r="M31" s="37"/>
      <c r="N31" s="37"/>
      <c r="O31" s="37"/>
      <c r="P31" s="37"/>
      <c r="Q31" s="37"/>
      <c r="R31" s="37"/>
      <c r="S31" s="37"/>
      <c r="T31" s="41"/>
      <c r="U31" s="41"/>
      <c r="V31" s="37"/>
      <c r="W31" s="42"/>
    </row>
    <row r="32" spans="1:23" ht="22.5" customHeight="1">
      <c r="A32" s="1">
        <f t="shared" si="3"/>
        <v>1</v>
      </c>
      <c r="B32" s="104" t="str">
        <f t="shared" si="4"/>
        <v>Frei</v>
      </c>
      <c r="C32" s="40">
        <v>41483</v>
      </c>
      <c r="D32" s="75">
        <v>0</v>
      </c>
      <c r="E32" s="130">
        <f t="shared" si="0"/>
        <v>0</v>
      </c>
      <c r="F32" s="130">
        <f t="shared" si="5"/>
        <v>0</v>
      </c>
      <c r="G32" s="131">
        <f t="shared" si="1"/>
        <v>10</v>
      </c>
      <c r="H32" s="130">
        <f t="shared" si="2"/>
        <v>10</v>
      </c>
      <c r="I32" s="130">
        <f t="shared" si="6"/>
        <v>0</v>
      </c>
      <c r="J32" s="130">
        <f t="shared" si="7"/>
        <v>0</v>
      </c>
      <c r="K32" s="132">
        <f t="shared" si="8"/>
        <v>0</v>
      </c>
      <c r="L32" s="41"/>
      <c r="M32" s="37"/>
      <c r="N32" s="37"/>
      <c r="O32" s="37"/>
      <c r="P32" s="37"/>
      <c r="Q32" s="37"/>
      <c r="R32" s="37"/>
      <c r="S32" s="37"/>
      <c r="T32" s="41"/>
      <c r="U32" s="41"/>
      <c r="V32" s="37"/>
      <c r="W32" s="42"/>
    </row>
    <row r="33" spans="1:23" ht="22.5" customHeight="1">
      <c r="A33" s="1">
        <f t="shared" si="3"/>
        <v>2</v>
      </c>
      <c r="B33" s="104" t="str">
        <f t="shared" si="4"/>
        <v>Montag</v>
      </c>
      <c r="C33" s="40">
        <v>41484</v>
      </c>
      <c r="D33" s="75">
        <v>0</v>
      </c>
      <c r="E33" s="130">
        <f t="shared" si="0"/>
        <v>0</v>
      </c>
      <c r="F33" s="130">
        <f t="shared" si="5"/>
        <v>0</v>
      </c>
      <c r="G33" s="131">
        <f t="shared" si="1"/>
        <v>10</v>
      </c>
      <c r="H33" s="130">
        <f t="shared" si="2"/>
        <v>10</v>
      </c>
      <c r="I33" s="130">
        <f t="shared" si="6"/>
        <v>0</v>
      </c>
      <c r="J33" s="130">
        <f t="shared" si="7"/>
        <v>0</v>
      </c>
      <c r="K33" s="132">
        <f t="shared" si="8"/>
        <v>0.1</v>
      </c>
      <c r="L33" s="41"/>
      <c r="M33" s="37"/>
      <c r="N33" s="37"/>
      <c r="O33" s="37"/>
      <c r="P33" s="37"/>
      <c r="Q33" s="37"/>
      <c r="R33" s="37"/>
      <c r="S33" s="37"/>
      <c r="T33" s="41"/>
      <c r="U33" s="41"/>
      <c r="V33" s="37"/>
      <c r="W33" s="42"/>
    </row>
    <row r="34" spans="1:23" ht="22.5" customHeight="1">
      <c r="A34" s="1">
        <f t="shared" si="3"/>
        <v>3</v>
      </c>
      <c r="B34" s="104" t="str">
        <f t="shared" si="4"/>
        <v>Dienstag</v>
      </c>
      <c r="C34" s="40">
        <v>41485</v>
      </c>
      <c r="D34" s="75">
        <v>0</v>
      </c>
      <c r="E34" s="130">
        <f t="shared" si="0"/>
        <v>0</v>
      </c>
      <c r="F34" s="130">
        <f t="shared" si="5"/>
        <v>0</v>
      </c>
      <c r="G34" s="131">
        <f t="shared" si="1"/>
        <v>10</v>
      </c>
      <c r="H34" s="130">
        <f t="shared" si="2"/>
        <v>10</v>
      </c>
      <c r="I34" s="130">
        <f t="shared" si="6"/>
        <v>0</v>
      </c>
      <c r="J34" s="130">
        <f t="shared" si="7"/>
        <v>0</v>
      </c>
      <c r="K34" s="132">
        <f t="shared" si="8"/>
        <v>0.1</v>
      </c>
      <c r="L34" s="41"/>
      <c r="M34" s="37"/>
      <c r="N34" s="37"/>
      <c r="O34" s="37"/>
      <c r="P34" s="37"/>
      <c r="Q34" s="37"/>
      <c r="R34" s="37"/>
      <c r="S34" s="37"/>
      <c r="T34" s="41"/>
      <c r="U34" s="41"/>
      <c r="V34" s="37"/>
      <c r="W34" s="42"/>
    </row>
    <row r="35" spans="1:23" ht="22.5" customHeight="1">
      <c r="A35" s="1">
        <f t="shared" si="3"/>
        <v>4</v>
      </c>
      <c r="B35" s="104" t="str">
        <f t="shared" si="4"/>
        <v>Mittwoch</v>
      </c>
      <c r="C35" s="40">
        <v>41486</v>
      </c>
      <c r="D35" s="75">
        <v>0</v>
      </c>
      <c r="E35" s="130">
        <f t="shared" si="0"/>
        <v>0</v>
      </c>
      <c r="F35" s="130">
        <f t="shared" si="5"/>
        <v>0</v>
      </c>
      <c r="G35" s="131">
        <f t="shared" si="1"/>
        <v>10</v>
      </c>
      <c r="H35" s="130">
        <f t="shared" si="2"/>
        <v>10</v>
      </c>
      <c r="I35" s="130">
        <f t="shared" si="6"/>
        <v>0</v>
      </c>
      <c r="J35" s="130">
        <f t="shared" si="7"/>
        <v>0</v>
      </c>
      <c r="K35" s="132">
        <f t="shared" si="8"/>
        <v>0.1</v>
      </c>
      <c r="L35" s="41"/>
      <c r="M35" s="37"/>
      <c r="N35" s="37"/>
      <c r="O35" s="37"/>
      <c r="P35" s="37"/>
      <c r="Q35" s="37"/>
      <c r="R35" s="37"/>
      <c r="S35" s="37"/>
      <c r="T35" s="41"/>
      <c r="U35" s="41"/>
      <c r="V35" s="37"/>
      <c r="W35" s="42"/>
    </row>
    <row r="36" spans="1:23" ht="22.5" customHeight="1">
      <c r="B36" s="9" t="s">
        <v>2</v>
      </c>
      <c r="C36" s="55"/>
      <c r="D36" s="72"/>
      <c r="E36" s="33"/>
      <c r="F36" s="33"/>
      <c r="G36" s="33"/>
      <c r="H36" s="33"/>
      <c r="I36" s="33"/>
      <c r="J36" s="33"/>
      <c r="K36" s="36">
        <f>SUM(K5:K35)</f>
        <v>2.2000000000000006</v>
      </c>
      <c r="L36" s="35">
        <f>SUM(L5:L35)</f>
        <v>0</v>
      </c>
      <c r="M36" s="35">
        <f t="shared" ref="M36:S36" si="9">SUM(M5:M35)</f>
        <v>0</v>
      </c>
      <c r="N36" s="35">
        <f t="shared" si="9"/>
        <v>0</v>
      </c>
      <c r="O36" s="35">
        <f t="shared" si="9"/>
        <v>0</v>
      </c>
      <c r="P36" s="35">
        <f t="shared" si="9"/>
        <v>0</v>
      </c>
      <c r="Q36" s="35">
        <f t="shared" si="9"/>
        <v>0</v>
      </c>
      <c r="R36" s="35">
        <f t="shared" si="9"/>
        <v>0</v>
      </c>
      <c r="S36" s="35">
        <f t="shared" si="9"/>
        <v>0</v>
      </c>
      <c r="T36" s="35">
        <f>SUM(T5:T35)</f>
        <v>0</v>
      </c>
      <c r="U36" s="35">
        <f>SUM(U5:U35)</f>
        <v>0</v>
      </c>
      <c r="V36" s="35">
        <f>SUM(V5:V35)</f>
        <v>0</v>
      </c>
      <c r="W36" s="56"/>
    </row>
  </sheetData>
  <mergeCells count="2">
    <mergeCell ref="D1:W1"/>
    <mergeCell ref="B2:C2"/>
  </mergeCells>
  <phoneticPr fontId="12" type="noConversion"/>
  <conditionalFormatting sqref="B5:B35">
    <cfRule type="cellIs" dxfId="13" priority="1" stopIfTrue="1" operator="equal">
      <formula>"Frei"</formula>
    </cfRule>
  </conditionalFormatting>
  <conditionalFormatting sqref="E5:K35">
    <cfRule type="cellIs" priority="2" stopIfTrue="1" operator="equal">
      <formula>"Frei"</formula>
    </cfRule>
  </conditionalFormatting>
  <pageMargins left="0.78740157499999996" right="0.78740157499999996" top="0.984251969" bottom="0.984251969" header="0.4921259845" footer="0.4921259845"/>
  <pageSetup paperSize="9" scale="77" orientation="portrait" r:id="rId1"/>
  <headerFooter alignWithMargins="0">
    <oddHeader>&amp;Loncampus@FH Lübeck&amp;R&amp;A</oddHeader>
    <oddFooter>&amp;L&amp;G&amp;C&amp;F&amp;R&amp;P/&amp;N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18</vt:i4>
      </vt:variant>
    </vt:vector>
  </HeadingPairs>
  <TitlesOfParts>
    <vt:vector size="32" baseType="lpstr">
      <vt:lpstr>Stundsatz</vt:lpstr>
      <vt:lpstr>Stunden-Aufwand insgesamt</vt:lpstr>
      <vt:lpstr>1-12</vt:lpstr>
      <vt:lpstr>2-12</vt:lpstr>
      <vt:lpstr>3-12</vt:lpstr>
      <vt:lpstr>4-12</vt:lpstr>
      <vt:lpstr>5-12</vt:lpstr>
      <vt:lpstr>6-12</vt:lpstr>
      <vt:lpstr>7-12</vt:lpstr>
      <vt:lpstr>8-12</vt:lpstr>
      <vt:lpstr>9-12</vt:lpstr>
      <vt:lpstr>10-12</vt:lpstr>
      <vt:lpstr>11-12</vt:lpstr>
      <vt:lpstr>12-12</vt:lpstr>
      <vt:lpstr>'1-12'!Druckbereich</vt:lpstr>
      <vt:lpstr>'12-12'!Druckbereich</vt:lpstr>
      <vt:lpstr>'2-12'!Druckbereich</vt:lpstr>
      <vt:lpstr>'3-12'!Druckbereich</vt:lpstr>
      <vt:lpstr>'4-12'!Druckbereich</vt:lpstr>
      <vt:lpstr>'5-12'!Druckbereich</vt:lpstr>
      <vt:lpstr>'6-12'!Druckbereich</vt:lpstr>
      <vt:lpstr>'Stunden-Aufwand insgesamt'!Druckbereich</vt:lpstr>
      <vt:lpstr>Stundsatz!Druckbereich</vt:lpstr>
      <vt:lpstr>'1-12'!Drucktitel</vt:lpstr>
      <vt:lpstr>'2-12'!Drucktitel</vt:lpstr>
      <vt:lpstr>'3-12'!Drucktitel</vt:lpstr>
      <vt:lpstr>'4-12'!Drucktitel</vt:lpstr>
      <vt:lpstr>'5-12'!Drucktitel</vt:lpstr>
      <vt:lpstr>'6-12'!Drucktitel</vt:lpstr>
      <vt:lpstr>'Stunden-Aufwand insgesamt'!Drucktitel</vt:lpstr>
      <vt:lpstr>Stundsatz!Drucktitel</vt:lpstr>
      <vt:lpstr>Linavo</vt:lpstr>
    </vt:vector>
  </TitlesOfParts>
  <Manager>Herr Granow</Manager>
  <Company>FHL / oncampus@FH Lübeck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Zeiterfassung</dc:title>
  <dc:subject>Dokumentation</dc:subject>
  <dc:creator>Arne Welsch</dc:creator>
  <cp:keywords>BSH</cp:keywords>
  <cp:lastModifiedBy>Arne Welsch</cp:lastModifiedBy>
  <cp:lastPrinted>2012-01-31T10:04:02Z</cp:lastPrinted>
  <dcterms:created xsi:type="dcterms:W3CDTF">1999-04-14T09:47:29Z</dcterms:created>
  <dcterms:modified xsi:type="dcterms:W3CDTF">2013-02-06T14:33:44Z</dcterms:modified>
</cp:coreProperties>
</file>